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21240" activeTab="1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3" l="1"/>
  <c r="C37" i="3"/>
  <c r="B37" i="3"/>
  <c r="D36" i="3"/>
  <c r="C36" i="3"/>
  <c r="B36" i="3"/>
  <c r="C35" i="3"/>
  <c r="B35" i="3"/>
  <c r="C34" i="3"/>
  <c r="B34" i="3"/>
  <c r="C33" i="3"/>
  <c r="B33" i="3"/>
  <c r="C23" i="3"/>
  <c r="B17" i="3"/>
  <c r="C16" i="3"/>
  <c r="C15" i="3"/>
  <c r="C14" i="3"/>
  <c r="C13" i="3"/>
  <c r="C11" i="3"/>
  <c r="B10" i="3"/>
  <c r="C9" i="3"/>
  <c r="C8" i="3"/>
  <c r="B6" i="3"/>
  <c r="C5" i="3"/>
  <c r="B5" i="3"/>
  <c r="C4" i="3"/>
  <c r="C3" i="3"/>
  <c r="B3" i="3"/>
  <c r="J98" i="2"/>
  <c r="I98" i="2"/>
  <c r="L97" i="2"/>
  <c r="J97" i="2"/>
  <c r="H97" i="2"/>
  <c r="F97" i="2"/>
  <c r="L96" i="2"/>
  <c r="J96" i="2"/>
  <c r="I96" i="2"/>
  <c r="H96" i="2"/>
  <c r="F96" i="2"/>
  <c r="L95" i="2"/>
  <c r="J95" i="2"/>
  <c r="I95" i="2"/>
  <c r="H95" i="2"/>
  <c r="F95" i="2"/>
  <c r="L94" i="2"/>
  <c r="J94" i="2"/>
  <c r="I94" i="2"/>
  <c r="H94" i="2"/>
  <c r="F94" i="2"/>
  <c r="J89" i="2"/>
  <c r="I89" i="2"/>
  <c r="L88" i="2"/>
  <c r="J88" i="2"/>
  <c r="H88" i="2"/>
  <c r="F88" i="2"/>
  <c r="L87" i="2"/>
  <c r="J87" i="2"/>
  <c r="I87" i="2"/>
  <c r="H87" i="2"/>
  <c r="F87" i="2"/>
  <c r="L86" i="2"/>
  <c r="J86" i="2"/>
  <c r="I86" i="2"/>
  <c r="H86" i="2"/>
  <c r="F86" i="2"/>
  <c r="J83" i="2"/>
  <c r="I83" i="2"/>
  <c r="J82" i="2"/>
  <c r="H82" i="2"/>
  <c r="F82" i="2"/>
  <c r="L81" i="2"/>
  <c r="J81" i="2"/>
  <c r="I81" i="2"/>
  <c r="H81" i="2"/>
  <c r="F81" i="2"/>
  <c r="L80" i="2"/>
  <c r="J80" i="2"/>
  <c r="I80" i="2"/>
  <c r="H80" i="2"/>
  <c r="F80" i="2"/>
  <c r="L79" i="2"/>
  <c r="J79" i="2"/>
  <c r="I79" i="2"/>
  <c r="H79" i="2"/>
  <c r="F79" i="2"/>
  <c r="L78" i="2"/>
  <c r="J78" i="2"/>
  <c r="I78" i="2"/>
  <c r="H78" i="2"/>
  <c r="F78" i="2"/>
  <c r="L77" i="2"/>
  <c r="J77" i="2"/>
  <c r="I77" i="2"/>
  <c r="H77" i="2"/>
  <c r="F77" i="2"/>
  <c r="J76" i="2"/>
  <c r="I76" i="2"/>
  <c r="L75" i="2"/>
  <c r="J75" i="2"/>
  <c r="I75" i="2"/>
  <c r="H75" i="2"/>
  <c r="F75" i="2"/>
  <c r="J74" i="2"/>
  <c r="I74" i="2"/>
  <c r="L73" i="2"/>
  <c r="L82" i="2" s="1"/>
  <c r="D35" i="3" s="1"/>
  <c r="J73" i="2"/>
  <c r="I73" i="2"/>
  <c r="H73" i="2"/>
  <c r="F73" i="2"/>
  <c r="J72" i="2"/>
  <c r="I72" i="2"/>
  <c r="J71" i="2"/>
  <c r="I71" i="2"/>
  <c r="J69" i="2"/>
  <c r="I69" i="2"/>
  <c r="J68" i="2"/>
  <c r="H68" i="2"/>
  <c r="F68" i="2"/>
  <c r="J67" i="2"/>
  <c r="H67" i="2"/>
  <c r="F67" i="2"/>
  <c r="L66" i="2"/>
  <c r="J66" i="2"/>
  <c r="I66" i="2"/>
  <c r="H66" i="2"/>
  <c r="F66" i="2"/>
  <c r="L65" i="2"/>
  <c r="J65" i="2"/>
  <c r="I65" i="2"/>
  <c r="H65" i="2"/>
  <c r="F65" i="2"/>
  <c r="L64" i="2"/>
  <c r="J64" i="2"/>
  <c r="I64" i="2"/>
  <c r="H64" i="2"/>
  <c r="F64" i="2"/>
  <c r="L62" i="2"/>
  <c r="J62" i="2"/>
  <c r="I62" i="2"/>
  <c r="H62" i="2"/>
  <c r="F62" i="2"/>
  <c r="L61" i="2"/>
  <c r="J61" i="2"/>
  <c r="I61" i="2"/>
  <c r="H61" i="2"/>
  <c r="F61" i="2"/>
  <c r="L58" i="2"/>
  <c r="J58" i="2"/>
  <c r="I58" i="2"/>
  <c r="H58" i="2"/>
  <c r="F58" i="2"/>
  <c r="L57" i="2"/>
  <c r="J57" i="2"/>
  <c r="I57" i="2"/>
  <c r="H57" i="2"/>
  <c r="F57" i="2"/>
  <c r="L55" i="2"/>
  <c r="J55" i="2"/>
  <c r="I55" i="2"/>
  <c r="H55" i="2"/>
  <c r="F55" i="2"/>
  <c r="L53" i="2"/>
  <c r="J53" i="2"/>
  <c r="I53" i="2"/>
  <c r="H53" i="2"/>
  <c r="F53" i="2"/>
  <c r="L51" i="2"/>
  <c r="J51" i="2"/>
  <c r="I51" i="2"/>
  <c r="H51" i="2"/>
  <c r="F51" i="2"/>
  <c r="L50" i="2"/>
  <c r="J50" i="2"/>
  <c r="I50" i="2"/>
  <c r="H50" i="2"/>
  <c r="F50" i="2"/>
  <c r="L48" i="2"/>
  <c r="J48" i="2"/>
  <c r="I48" i="2"/>
  <c r="H48" i="2"/>
  <c r="F48" i="2"/>
  <c r="L46" i="2"/>
  <c r="J46" i="2"/>
  <c r="I46" i="2"/>
  <c r="H46" i="2"/>
  <c r="F46" i="2"/>
  <c r="L45" i="2"/>
  <c r="J45" i="2"/>
  <c r="I45" i="2"/>
  <c r="H45" i="2"/>
  <c r="F45" i="2"/>
  <c r="L43" i="2"/>
  <c r="J43" i="2"/>
  <c r="I43" i="2"/>
  <c r="H43" i="2"/>
  <c r="F43" i="2"/>
  <c r="L41" i="2"/>
  <c r="J41" i="2"/>
  <c r="I41" i="2"/>
  <c r="H41" i="2"/>
  <c r="F41" i="2"/>
  <c r="L39" i="2"/>
  <c r="J39" i="2"/>
  <c r="I39" i="2"/>
  <c r="H39" i="2"/>
  <c r="F39" i="2"/>
  <c r="L37" i="2"/>
  <c r="J37" i="2"/>
  <c r="I37" i="2"/>
  <c r="H37" i="2"/>
  <c r="F37" i="2"/>
  <c r="L35" i="2"/>
  <c r="J35" i="2"/>
  <c r="I35" i="2"/>
  <c r="H35" i="2"/>
  <c r="F35" i="2"/>
  <c r="L34" i="2"/>
  <c r="J34" i="2"/>
  <c r="I34" i="2"/>
  <c r="H34" i="2"/>
  <c r="F34" i="2"/>
  <c r="L33" i="2"/>
  <c r="J33" i="2"/>
  <c r="I33" i="2"/>
  <c r="H33" i="2"/>
  <c r="F33" i="2"/>
  <c r="L32" i="2"/>
  <c r="J32" i="2"/>
  <c r="I32" i="2"/>
  <c r="H32" i="2"/>
  <c r="F32" i="2"/>
  <c r="L31" i="2"/>
  <c r="J31" i="2"/>
  <c r="I31" i="2"/>
  <c r="H31" i="2"/>
  <c r="F31" i="2"/>
  <c r="L30" i="2"/>
  <c r="J30" i="2"/>
  <c r="I30" i="2"/>
  <c r="H30" i="2"/>
  <c r="F30" i="2"/>
  <c r="L29" i="2"/>
  <c r="J29" i="2"/>
  <c r="I29" i="2"/>
  <c r="H29" i="2"/>
  <c r="F29" i="2"/>
  <c r="L28" i="2"/>
  <c r="J28" i="2"/>
  <c r="I28" i="2"/>
  <c r="H28" i="2"/>
  <c r="F28" i="2"/>
  <c r="L27" i="2"/>
  <c r="J27" i="2"/>
  <c r="I27" i="2"/>
  <c r="H27" i="2"/>
  <c r="F27" i="2"/>
  <c r="L26" i="2"/>
  <c r="J26" i="2"/>
  <c r="I26" i="2"/>
  <c r="H26" i="2"/>
  <c r="F26" i="2"/>
  <c r="L25" i="2"/>
  <c r="J25" i="2"/>
  <c r="I25" i="2"/>
  <c r="H25" i="2"/>
  <c r="F25" i="2"/>
  <c r="L24" i="2"/>
  <c r="J24" i="2"/>
  <c r="I24" i="2"/>
  <c r="H24" i="2"/>
  <c r="F24" i="2"/>
  <c r="J23" i="2"/>
  <c r="I23" i="2"/>
  <c r="L22" i="2"/>
  <c r="J22" i="2"/>
  <c r="I22" i="2"/>
  <c r="H22" i="2"/>
  <c r="F22" i="2"/>
  <c r="L21" i="2"/>
  <c r="J21" i="2"/>
  <c r="I21" i="2"/>
  <c r="H21" i="2"/>
  <c r="F21" i="2"/>
  <c r="L20" i="2"/>
  <c r="J20" i="2"/>
  <c r="I20" i="2"/>
  <c r="H20" i="2"/>
  <c r="F20" i="2"/>
  <c r="L19" i="2"/>
  <c r="J19" i="2"/>
  <c r="I19" i="2"/>
  <c r="H19" i="2"/>
  <c r="F19" i="2"/>
  <c r="L18" i="2"/>
  <c r="J18" i="2"/>
  <c r="I18" i="2"/>
  <c r="H18" i="2"/>
  <c r="F18" i="2"/>
  <c r="L16" i="2"/>
  <c r="J16" i="2"/>
  <c r="I16" i="2"/>
  <c r="H16" i="2"/>
  <c r="F16" i="2"/>
  <c r="L15" i="2"/>
  <c r="J15" i="2"/>
  <c r="I15" i="2"/>
  <c r="H15" i="2"/>
  <c r="F15" i="2"/>
  <c r="L14" i="2"/>
  <c r="J14" i="2"/>
  <c r="I14" i="2"/>
  <c r="H14" i="2"/>
  <c r="F14" i="2"/>
  <c r="L13" i="2"/>
  <c r="J13" i="2"/>
  <c r="I13" i="2"/>
  <c r="H13" i="2"/>
  <c r="F13" i="2"/>
  <c r="L11" i="2"/>
  <c r="J11" i="2"/>
  <c r="I11" i="2"/>
  <c r="H11" i="2"/>
  <c r="F11" i="2"/>
  <c r="L9" i="2"/>
  <c r="J9" i="2"/>
  <c r="I9" i="2"/>
  <c r="H9" i="2"/>
  <c r="F9" i="2"/>
  <c r="L7" i="2"/>
  <c r="J7" i="2"/>
  <c r="I7" i="2"/>
  <c r="H7" i="2"/>
  <c r="F7" i="2"/>
  <c r="L5" i="2"/>
  <c r="J5" i="2"/>
  <c r="I5" i="2"/>
  <c r="H5" i="2"/>
  <c r="F5" i="2"/>
  <c r="L67" i="2" l="1"/>
  <c r="D34" i="3" s="1"/>
  <c r="L68" i="2"/>
  <c r="D7" i="3" s="1"/>
  <c r="C7" i="3" l="1"/>
  <c r="C10" i="3" s="1"/>
  <c r="D33" i="3"/>
  <c r="C20" i="3" l="1"/>
  <c r="C12" i="3"/>
  <c r="C17" i="3" s="1"/>
  <c r="C21" i="3"/>
  <c r="C24" i="3" l="1"/>
  <c r="C22" i="3"/>
  <c r="B27" i="3" l="1"/>
  <c r="C27" i="3" s="1"/>
  <c r="C26" i="3"/>
  <c r="C31" i="3" l="1"/>
  <c r="C30" i="3"/>
  <c r="C28" i="3"/>
</calcChain>
</file>

<file path=xl/sharedStrings.xml><?xml version="1.0" encoding="utf-8"?>
<sst xmlns="http://schemas.openxmlformats.org/spreadsheetml/2006/main" count="407" uniqueCount="189">
  <si>
    <t>Název</t>
  </si>
  <si>
    <t>Hodnota</t>
  </si>
  <si>
    <t>Nadpis rekapitulace</t>
  </si>
  <si>
    <t>Seznam prací a dodávek vzduchotechnických zařízení</t>
  </si>
  <si>
    <t>Akce</t>
  </si>
  <si>
    <t>Zpracování PD-Rekonstrukce prostor Komerční banky a přilehlých prostor v 1.NP v objektu Radniční 1148</t>
  </si>
  <si>
    <t>Projekt</t>
  </si>
  <si>
    <t>DPS</t>
  </si>
  <si>
    <t>Investor</t>
  </si>
  <si>
    <t>Statutární město Frýdek-Místek</t>
  </si>
  <si>
    <t>Z. č.</t>
  </si>
  <si>
    <t/>
  </si>
  <si>
    <t>A. č.</t>
  </si>
  <si>
    <t>Smlouva</t>
  </si>
  <si>
    <t>Vypracoval</t>
  </si>
  <si>
    <t>Ing.R.Kubanková</t>
  </si>
  <si>
    <t>Kontroloval</t>
  </si>
  <si>
    <t>Datum</t>
  </si>
  <si>
    <t>06.04.2020</t>
  </si>
  <si>
    <t>Zpracovatel</t>
  </si>
  <si>
    <t>CÚ</t>
  </si>
  <si>
    <t>1Q/2020</t>
  </si>
  <si>
    <t>Poznámka</t>
  </si>
  <si>
    <t>Uvedené ceny jsou v Kč a nezahrnují DPH, pokud to není uvedeno.</t>
  </si>
  <si>
    <t>Doprava %</t>
  </si>
  <si>
    <t>5,00</t>
  </si>
  <si>
    <t>Cena přesunu 1 kg</t>
  </si>
  <si>
    <t>0,60</t>
  </si>
  <si>
    <t>PPV %</t>
  </si>
  <si>
    <t>Zednické výpomoci %</t>
  </si>
  <si>
    <t>2,15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</si>
  <si>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</si>
  <si>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</si>
  <si>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</si>
  <si>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</si>
  <si>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</si>
  <si>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</si>
  <si>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</si>
  <si>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</si>
  <si>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</si>
  <si>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</si>
  <si>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</si>
  <si>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</si>
  <si>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</si>
  <si>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</si>
  <si>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</si>
  <si>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</si>
  <si>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</si>
  <si>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</si>
  <si>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</si>
  <si>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</si>
  <si>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</si>
  <si>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</si>
  <si>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</si>
  <si>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</si>
  <si>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Klimatizace prostor 1.NP</t>
  </si>
  <si>
    <t>KLIMATIZACE S PROMĚNNOU TEPLOTOU CHLADIVA  A PROMĚNNÝM PRŮTOKEM CHLADIVA VRV IV-S</t>
  </si>
  <si>
    <t>Venkovní kondenzační jednotka Mini VRV 400V</t>
  </si>
  <si>
    <t>1.1</t>
  </si>
  <si>
    <t>např. typu RXYSQ8TY1</t>
  </si>
  <si>
    <t>ks</t>
  </si>
  <si>
    <t>Vnitřní jednotka nástěnná</t>
  </si>
  <si>
    <t>1.2</t>
  </si>
  <si>
    <t>např. typu FXAQ15A</t>
  </si>
  <si>
    <t>Vnitřní kazetová jednotka s kruhovým výdechem</t>
  </si>
  <si>
    <t>1.3</t>
  </si>
  <si>
    <t>např. typu FXFQ25B</t>
  </si>
  <si>
    <t>Vnitřní jednotka kanálová</t>
  </si>
  <si>
    <t>1.4</t>
  </si>
  <si>
    <t>např. typu FXSQ50A</t>
  </si>
  <si>
    <t>1.5</t>
  </si>
  <si>
    <t>např. typu FXFQ40B</t>
  </si>
  <si>
    <t>1.6</t>
  </si>
  <si>
    <t>1.7</t>
  </si>
  <si>
    <t>1.8</t>
  </si>
  <si>
    <t>1.9</t>
  </si>
  <si>
    <t>Rozbočovač REFNET např. typu KHRQ22M20T</t>
  </si>
  <si>
    <t>Rozbočovač REFNET např. typu KHRQ22M29T9</t>
  </si>
  <si>
    <t>dekorační panel bílý</t>
  </si>
  <si>
    <t>Cu potrubí, izolace, mont.materiál</t>
  </si>
  <si>
    <t>Chl. potrubí 6,4</t>
  </si>
  <si>
    <t>bm</t>
  </si>
  <si>
    <t>Chl. potrubí 9,5</t>
  </si>
  <si>
    <t>Chl. potrubí 12,7</t>
  </si>
  <si>
    <t>Chl. potrubí 15,9</t>
  </si>
  <si>
    <t>Chl. potrubí 19,1</t>
  </si>
  <si>
    <t>Dodatečná náplň chladiva R410A</t>
  </si>
  <si>
    <t>kg</t>
  </si>
  <si>
    <t>Komunikační kabeláž</t>
  </si>
  <si>
    <t>Zkouška těsnosti, evidenční kniha zařízení</t>
  </si>
  <si>
    <t>Montáž, uvedení do provozu</t>
  </si>
  <si>
    <t>Zaškolení obsluhy</t>
  </si>
  <si>
    <t>doprava jednotky</t>
  </si>
  <si>
    <t>h</t>
  </si>
  <si>
    <t>Konzoly pod venkovní jednotku</t>
  </si>
  <si>
    <t xml:space="preserve">
ŽALUZIE PEVNÁ
 POZINKOVANÁ, ODSTÍN DLE FASÁDY</t>
  </si>
  <si>
    <t>1.10</t>
  </si>
  <si>
    <t>D=100</t>
  </si>
  <si>
    <t>VÍŘIVÝ ANEMOSTAT- PŘÍVOD VZDUCHU</t>
  </si>
  <si>
    <t>1.11</t>
  </si>
  <si>
    <t xml:space="preserve">Vířivá vyústka s nastavitelnými lamelami, Vp=300m3/h,  včetně plenum boxu, regulace množství vzduchu, boční napojení </t>
  </si>
  <si>
    <t>KS</t>
  </si>
  <si>
    <t>VÍŘIVÝ ANEMOSTAT- ODVOD VZDUCHU</t>
  </si>
  <si>
    <t>1.12</t>
  </si>
  <si>
    <t>Vířivá vyústka s nastavitelnými lamelami,  Vo=450m3/h, včetně plenum boxu, regulace množství vzduchu, boční napojení</t>
  </si>
  <si>
    <t>STĚNOVÉ MŘÍŽKY
-SM 12,5</t>
  </si>
  <si>
    <t>1.13</t>
  </si>
  <si>
    <t>SMU-12,5-525x125</t>
  </si>
  <si>
    <t>OHEBNÉ HADICE
 s hlukovou izolací</t>
  </si>
  <si>
    <t>D=200</t>
  </si>
  <si>
    <t>m</t>
  </si>
  <si>
    <t>D=250</t>
  </si>
  <si>
    <t>OHEBNÉ HADICE
 s tepelnou izolací</t>
  </si>
  <si>
    <t>ČTYŘHRANNÉ POTRUBÍ SKUPINY I.
MATERIÁL POZINKOVANÝ PLECH</t>
  </si>
  <si>
    <t xml:space="preserve"> do obvodu 1500 50% tvarovek</t>
  </si>
  <si>
    <t xml:space="preserve"> do obvodu 1890 100% tvarovek</t>
  </si>
  <si>
    <t>KRUHOVÉ POTRUBÍ SPIRO</t>
  </si>
  <si>
    <t xml:space="preserve"> do průměru200 20% tvarovek</t>
  </si>
  <si>
    <t>SPOJOVACÍ MATERIÁL</t>
  </si>
  <si>
    <t>šrouby, matice, podložky</t>
  </si>
  <si>
    <t>ZÁVĚSY, ZÁVĚSNÉ LIŠTY,
ZÁVITOVÉ TYČE,ZÁVĚSY,
KRUHOVÉ ZÁVĚSY,HMOŽDINKY</t>
  </si>
  <si>
    <t>závěsný materiál</t>
  </si>
  <si>
    <t>Al samolepící páska</t>
  </si>
  <si>
    <t>Demontáže</t>
  </si>
  <si>
    <t>KLIMATIZACE VRV</t>
  </si>
  <si>
    <t>Vnitřní jednotka kazetové provedení</t>
  </si>
  <si>
    <t>Venkovní kondenzační jednotka</t>
  </si>
  <si>
    <t>KLIMATIZACE SPLIT</t>
  </si>
  <si>
    <t>Nástěnné provedení</t>
  </si>
  <si>
    <t>Cu potrubí</t>
  </si>
  <si>
    <t>Demontáže - celkem</t>
  </si>
  <si>
    <t>Zařízení 1 - celkem</t>
  </si>
  <si>
    <t>Zařízení 2 Klimatizace místnosti servru</t>
  </si>
  <si>
    <t>Klimatizace s celoročním provozem</t>
  </si>
  <si>
    <t>Venkovní kondenzační jednotka R32</t>
  </si>
  <si>
    <t>2.1</t>
  </si>
  <si>
    <t>např. typu RXM35N9</t>
  </si>
  <si>
    <t>Vnitřní stěnová jednotka</t>
  </si>
  <si>
    <t>2.2</t>
  </si>
  <si>
    <t>např. typu FTXM35N, vč. IR ovladače</t>
  </si>
  <si>
    <t>Potrubí a montážní materiál</t>
  </si>
  <si>
    <t>Cu potrubí 6,35/9,5, izolace, mont.materiál</t>
  </si>
  <si>
    <t>Zařízení 2 - celkem</t>
  </si>
  <si>
    <t>Izolace tepelné</t>
  </si>
  <si>
    <t>TEPELNÉ IZOLACE POTRUBÍ KAUČUKEM S AL POLEPEM</t>
  </si>
  <si>
    <t xml:space="preserve">tl.16mm </t>
  </si>
  <si>
    <t>m2</t>
  </si>
  <si>
    <t xml:space="preserve">tl.25mm </t>
  </si>
  <si>
    <t>Izolace tepelné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</si>
  <si>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</si>
  <si>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</si>
  <si>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</si>
  <si>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</si>
  <si>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</si>
  <si>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</si>
  <si>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</si>
  <si>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 xml:space="preserve"> VYPRACOVÁNÍ PROVOZNÍCH PŘEDPISŮ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</si>
  <si>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</si>
  <si>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</si>
  <si>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</si>
  <si>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</si>
  <si>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</si>
  <si>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</si>
  <si>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</si>
  <si>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</si>
  <si>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5,00% z dodávky zařízení</t>
  </si>
  <si>
    <t>Přesun 0,60/kg: Cena, Hmotnost</t>
  </si>
  <si>
    <t>PPV 5,00% z montáže a nátěrů zařízení</t>
  </si>
  <si>
    <t>Zednické výpomoci 2,15%
z montáže a nátěrů zařízení</t>
  </si>
  <si>
    <t>Dodávka celkem, Montážní náklady</t>
  </si>
  <si>
    <t>Hodinové zůčtovací sazby</t>
  </si>
  <si>
    <t>Lešení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</si>
  <si>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</si>
  <si>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</si>
  <si>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</si>
  <si>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</si>
  <si>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</si>
  <si>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</si>
  <si>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</si>
  <si>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</si>
  <si>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</si>
  <si>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</si>
  <si>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</si>
  <si>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</si>
  <si>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</si>
  <si>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</si>
  <si>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Hmotnost
[kg]</t>
  </si>
  <si>
    <t xml:space="preserve">  Demontáže</t>
  </si>
  <si>
    <t>Kabelový ovladač bílý např. typu BRC1H519W7,
včetně samostatného dálkového ovládače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</si>
</sst>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3" fillId="4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RowHeight="15" x14ac:dyDescent="0.25"/>
  <cols>
    <col min="1" max="1" width="34.5703125" style="1" bestFit="1" customWidth="1"/>
    <col min="2" max="2" width="9.140625" style="10"/>
    <col min="3" max="3" width="9.28515625" style="10" bestFit="1" customWidth="1"/>
    <col min="4" max="4" width="9.42578125" style="10" bestFit="1" customWidth="1"/>
    <col min="7" max="7" width="0" style="9" hidden="1" customWidth="1"/>
  </cols>
  <sheetData>
    <row r="1" spans="1:5" x14ac:dyDescent="0.25">
      <c r="A1" s="2" t="s">
        <v>0</v>
      </c>
      <c r="B1" s="11" t="s">
        <v>158</v>
      </c>
      <c r="C1" s="11" t="s">
        <v>159</v>
      </c>
      <c r="D1" s="11" t="s">
        <v>160</v>
      </c>
      <c r="E1" s="3"/>
    </row>
    <row r="2" spans="1:5" x14ac:dyDescent="0.25">
      <c r="A2" s="5" t="s">
        <v>161</v>
      </c>
      <c r="B2" s="17"/>
      <c r="C2" s="17"/>
      <c r="D2" s="17"/>
      <c r="E2" s="3"/>
    </row>
    <row r="3" spans="1:5" x14ac:dyDescent="0.25">
      <c r="A3" s="6" t="s">
        <v>162</v>
      </c>
      <c r="B3" s="15">
        <f>(Rozpočet!F68+Rozpočet!F82)</f>
        <v>0</v>
      </c>
      <c r="C3" s="15">
        <f>(Rozpočet!H68+Rozpočet!H82)</f>
        <v>0</v>
      </c>
      <c r="D3" s="15"/>
      <c r="E3" s="3"/>
    </row>
    <row r="4" spans="1:5" x14ac:dyDescent="0.25">
      <c r="A4" s="6" t="s">
        <v>163</v>
      </c>
      <c r="B4" s="15"/>
      <c r="C4" s="15">
        <f>0 + 0</f>
        <v>0</v>
      </c>
      <c r="D4" s="15"/>
      <c r="E4" s="3"/>
    </row>
    <row r="5" spans="1:5" x14ac:dyDescent="0.25">
      <c r="A5" s="7" t="s">
        <v>164</v>
      </c>
      <c r="B5" s="19">
        <f>B3</f>
        <v>0</v>
      </c>
      <c r="C5" s="19">
        <f>C3 + C4</f>
        <v>0</v>
      </c>
      <c r="D5" s="19"/>
      <c r="E5" s="3"/>
    </row>
    <row r="6" spans="1:5" x14ac:dyDescent="0.25">
      <c r="A6" s="6" t="s">
        <v>165</v>
      </c>
      <c r="B6" s="15">
        <f>B3 * Parametry!B16 / 100</f>
        <v>0</v>
      </c>
      <c r="C6" s="15"/>
      <c r="D6" s="15"/>
      <c r="E6" s="3"/>
    </row>
    <row r="7" spans="1:5" x14ac:dyDescent="0.25">
      <c r="A7" s="6" t="s">
        <v>166</v>
      </c>
      <c r="B7" s="15"/>
      <c r="C7" s="15">
        <f>(Rozpočet!L68+Rozpočet!L82+Rozpočet!L97+Rozpočet!L88) * Parametry!B17</f>
        <v>0</v>
      </c>
      <c r="D7" s="15">
        <f>(Rozpočet!L68+Rozpočet!L82+Rozpočet!L97+Rozpočet!L88)</f>
        <v>0</v>
      </c>
      <c r="E7" s="3"/>
    </row>
    <row r="8" spans="1:5" x14ac:dyDescent="0.25">
      <c r="A8" s="6" t="s">
        <v>167</v>
      </c>
      <c r="B8" s="15"/>
      <c r="C8" s="15">
        <f>C5 * Parametry!B18 / 100</f>
        <v>0</v>
      </c>
      <c r="D8" s="15"/>
      <c r="E8" s="3"/>
    </row>
    <row r="9" spans="1:5" ht="24.75" x14ac:dyDescent="0.25">
      <c r="A9" s="20" t="s">
        <v>168</v>
      </c>
      <c r="B9" s="15"/>
      <c r="C9" s="15">
        <f>C5 * Parametry!B19 / 100</f>
        <v>0</v>
      </c>
      <c r="D9" s="15"/>
      <c r="E9" s="3"/>
    </row>
    <row r="10" spans="1:5" x14ac:dyDescent="0.25">
      <c r="A10" s="7" t="s">
        <v>169</v>
      </c>
      <c r="B10" s="19">
        <f>B5 + B6</f>
        <v>0</v>
      </c>
      <c r="C10" s="19">
        <f>C5 + C7 + C8 + C9</f>
        <v>0</v>
      </c>
      <c r="D10" s="19"/>
      <c r="E10" s="3"/>
    </row>
    <row r="11" spans="1:5" x14ac:dyDescent="0.25">
      <c r="A11" s="6" t="s">
        <v>170</v>
      </c>
      <c r="B11" s="15"/>
      <c r="C11" s="15">
        <f>(Rozpočet!F97) + (Rozpočet!H97)</f>
        <v>0</v>
      </c>
      <c r="D11" s="15"/>
      <c r="E11" s="3"/>
    </row>
    <row r="12" spans="1:5" x14ac:dyDescent="0.25">
      <c r="A12" s="7" t="s">
        <v>50</v>
      </c>
      <c r="B12" s="19"/>
      <c r="C12" s="19">
        <f>C10 + C11</f>
        <v>0</v>
      </c>
      <c r="D12" s="19"/>
      <c r="E12" s="3"/>
    </row>
    <row r="13" spans="1:5" x14ac:dyDescent="0.25">
      <c r="A13" s="6" t="s">
        <v>171</v>
      </c>
      <c r="B13" s="15"/>
      <c r="C13" s="15">
        <f>0 + 0</f>
        <v>0</v>
      </c>
      <c r="D13" s="15"/>
      <c r="E13" s="3"/>
    </row>
    <row r="14" spans="1:5" x14ac:dyDescent="0.25">
      <c r="A14" s="6" t="s">
        <v>143</v>
      </c>
      <c r="B14" s="15"/>
      <c r="C14" s="15">
        <f>(Rozpočet!F88) + (Rozpočet!H88)</f>
        <v>0</v>
      </c>
      <c r="D14" s="15"/>
      <c r="E14" s="3"/>
    </row>
    <row r="15" spans="1:5" x14ac:dyDescent="0.25">
      <c r="A15" s="6" t="s">
        <v>172</v>
      </c>
      <c r="B15" s="15"/>
      <c r="C15" s="15">
        <f>0 + 0</f>
        <v>0</v>
      </c>
      <c r="D15" s="15"/>
      <c r="E15" s="3"/>
    </row>
    <row r="16" spans="1:5" x14ac:dyDescent="0.25">
      <c r="A16" s="6" t="s">
        <v>173</v>
      </c>
      <c r="B16" s="15"/>
      <c r="C16" s="15">
        <f>0 + 0</f>
        <v>0</v>
      </c>
      <c r="D16" s="15"/>
      <c r="E16" s="3"/>
    </row>
    <row r="17" spans="1:5" x14ac:dyDescent="0.25">
      <c r="A17" s="5" t="s">
        <v>174</v>
      </c>
      <c r="B17" s="17">
        <f>B10</f>
        <v>0</v>
      </c>
      <c r="C17" s="17">
        <f>C12 + C13 + C14 + C15 + C16</f>
        <v>0</v>
      </c>
      <c r="D17" s="17"/>
      <c r="E17" s="3"/>
    </row>
    <row r="18" spans="1:5" x14ac:dyDescent="0.25">
      <c r="A18" s="6" t="s">
        <v>11</v>
      </c>
      <c r="B18" s="15"/>
      <c r="C18" s="15"/>
      <c r="D18" s="15"/>
      <c r="E18" s="3"/>
    </row>
    <row r="19" spans="1:5" x14ac:dyDescent="0.25">
      <c r="A19" s="5" t="s">
        <v>175</v>
      </c>
      <c r="B19" s="17"/>
      <c r="C19" s="17"/>
      <c r="D19" s="17"/>
      <c r="E19" s="3"/>
    </row>
    <row r="20" spans="1:5" ht="24.75" x14ac:dyDescent="0.25">
      <c r="A20" s="20" t="s">
        <v>176</v>
      </c>
      <c r="B20" s="15"/>
      <c r="C20" s="15">
        <f>C10 * Parametry!B21 / 100</f>
        <v>0</v>
      </c>
      <c r="D20" s="15"/>
      <c r="E20" s="3"/>
    </row>
    <row r="21" spans="1:5" x14ac:dyDescent="0.25">
      <c r="A21" s="6" t="s">
        <v>177</v>
      </c>
      <c r="B21" s="15"/>
      <c r="C21" s="15">
        <f>C10 * Parametry!B22 / 100</f>
        <v>0</v>
      </c>
      <c r="D21" s="15"/>
      <c r="E21" s="3"/>
    </row>
    <row r="22" spans="1:5" x14ac:dyDescent="0.25">
      <c r="A22" s="5" t="s">
        <v>178</v>
      </c>
      <c r="B22" s="17"/>
      <c r="C22" s="17">
        <f>C20 + C21</f>
        <v>0</v>
      </c>
      <c r="D22" s="17"/>
      <c r="E22" s="3"/>
    </row>
    <row r="23" spans="1:5" ht="36.75" x14ac:dyDescent="0.25">
      <c r="A23" s="20" t="s">
        <v>179</v>
      </c>
      <c r="B23" s="15"/>
      <c r="C23" s="15">
        <f>C3 * Parametry!B20 / 100</f>
        <v>0</v>
      </c>
      <c r="D23" s="15"/>
      <c r="E23" s="3"/>
    </row>
    <row r="24" spans="1:5" x14ac:dyDescent="0.25">
      <c r="A24" s="6" t="s">
        <v>180</v>
      </c>
      <c r="B24" s="15"/>
      <c r="C24" s="15">
        <f>Parametry!B23 * Parametry!B26 * ((B17 + C17) * Parametry!B25)^Parametry!B24</f>
        <v>0</v>
      </c>
      <c r="D24" s="15"/>
      <c r="E24" s="3"/>
    </row>
    <row r="25" spans="1:5" x14ac:dyDescent="0.25">
      <c r="A25" s="6" t="s">
        <v>11</v>
      </c>
      <c r="B25" s="15"/>
      <c r="C25" s="15"/>
      <c r="D25" s="15"/>
      <c r="E25" s="3"/>
    </row>
    <row r="26" spans="1:5" x14ac:dyDescent="0.25">
      <c r="A26" s="4" t="s">
        <v>181</v>
      </c>
      <c r="B26" s="12"/>
      <c r="C26" s="12">
        <f>B17 + C17 + C22 + C23 + C24</f>
        <v>0</v>
      </c>
      <c r="D26" s="12"/>
      <c r="E26" s="3"/>
    </row>
    <row r="27" spans="1:5" x14ac:dyDescent="0.25">
      <c r="A27" s="6" t="s">
        <v>182</v>
      </c>
      <c r="B27" s="15">
        <f>(SUM(Rozpočet!F73,Rozpočet!F75,Rozpočet!F77:F81)+SUM(Rozpočet!F91:F96)+SUM(Rozpočet!F85:F87)) + (SUM(Rozpočet!H73,Rozpočet!H75,Rozpočet!H77:H81)+SUM(Rozpočet!H91:H96)+SUM(Rozpočet!H85:H87)) + B6 + C7 + C8 + C9 + C22 + C23 + C24</f>
        <v>0</v>
      </c>
      <c r="C27" s="15">
        <f>B27 * Parametry!B29 / 100</f>
        <v>0</v>
      </c>
      <c r="D27" s="15"/>
      <c r="E27" s="3"/>
    </row>
    <row r="28" spans="1:5" x14ac:dyDescent="0.25">
      <c r="A28" s="4" t="s">
        <v>183</v>
      </c>
      <c r="B28" s="12"/>
      <c r="C28" s="12">
        <f>C26 + C27 + C39</f>
        <v>0</v>
      </c>
      <c r="D28" s="12"/>
      <c r="E28" s="3"/>
    </row>
    <row r="29" spans="1:5" x14ac:dyDescent="0.25">
      <c r="A29" s="6" t="s">
        <v>11</v>
      </c>
      <c r="B29" s="15"/>
      <c r="C29" s="15"/>
      <c r="D29" s="15"/>
      <c r="E29" s="3"/>
    </row>
    <row r="30" spans="1:5" x14ac:dyDescent="0.25">
      <c r="A30" s="6" t="s">
        <v>184</v>
      </c>
      <c r="B30" s="15"/>
      <c r="C30" s="15">
        <f>C26 * Parametry!B27 / 100</f>
        <v>0</v>
      </c>
      <c r="D30" s="15"/>
      <c r="E30" s="3"/>
    </row>
    <row r="31" spans="1:5" x14ac:dyDescent="0.25">
      <c r="A31" s="6" t="s">
        <v>184</v>
      </c>
      <c r="B31" s="15"/>
      <c r="C31" s="15">
        <f>C26 * Parametry!B28 / 100</f>
        <v>0</v>
      </c>
      <c r="D31" s="15"/>
      <c r="E31" s="3"/>
    </row>
    <row r="32" spans="1:5" ht="26.25" x14ac:dyDescent="0.25">
      <c r="A32" s="5" t="s">
        <v>185</v>
      </c>
      <c r="B32" s="21" t="s">
        <v>47</v>
      </c>
      <c r="C32" s="21" t="s">
        <v>49</v>
      </c>
      <c r="D32" s="22" t="s">
        <v>186</v>
      </c>
      <c r="E32" s="3"/>
    </row>
    <row r="33" spans="1:5" x14ac:dyDescent="0.25">
      <c r="A33" s="6" t="s">
        <v>55</v>
      </c>
      <c r="B33" s="15">
        <f>(Rozpočet!F68)</f>
        <v>0</v>
      </c>
      <c r="C33" s="15">
        <f>(Rozpočet!H68)</f>
        <v>0</v>
      </c>
      <c r="D33" s="15">
        <f>(Rozpočet!L68)</f>
        <v>0</v>
      </c>
      <c r="E33" s="3"/>
    </row>
    <row r="34" spans="1:5" x14ac:dyDescent="0.25">
      <c r="A34" s="6" t="s">
        <v>187</v>
      </c>
      <c r="B34" s="15">
        <f>(Rozpočet!F67)</f>
        <v>0</v>
      </c>
      <c r="C34" s="15">
        <f>(Rozpočet!H67)</f>
        <v>0</v>
      </c>
      <c r="D34" s="15">
        <f>(Rozpočet!L67)</f>
        <v>0</v>
      </c>
      <c r="E34" s="3"/>
    </row>
    <row r="35" spans="1:5" x14ac:dyDescent="0.25">
      <c r="A35" s="6" t="s">
        <v>132</v>
      </c>
      <c r="B35" s="15">
        <f>(Rozpočet!F82)</f>
        <v>0</v>
      </c>
      <c r="C35" s="15">
        <f>(Rozpočet!H82)</f>
        <v>0</v>
      </c>
      <c r="D35" s="15">
        <f>(Rozpočet!L82)</f>
        <v>0</v>
      </c>
      <c r="E35" s="3"/>
    </row>
    <row r="36" spans="1:5" x14ac:dyDescent="0.25">
      <c r="A36" s="6" t="s">
        <v>143</v>
      </c>
      <c r="B36" s="15">
        <f>(Rozpočet!F88)</f>
        <v>0</v>
      </c>
      <c r="C36" s="15">
        <f>(Rozpočet!H88)</f>
        <v>0</v>
      </c>
      <c r="D36" s="15">
        <f>(Rozpočet!L88)</f>
        <v>0</v>
      </c>
      <c r="E36" s="3"/>
    </row>
    <row r="37" spans="1:5" x14ac:dyDescent="0.25">
      <c r="A37" s="6" t="s">
        <v>149</v>
      </c>
      <c r="B37" s="15">
        <f>(Rozpočet!F97)</f>
        <v>0</v>
      </c>
      <c r="C37" s="15">
        <f>(Rozpočet!H97)</f>
        <v>0</v>
      </c>
      <c r="D37" s="15">
        <f>(Rozpočet!L97)</f>
        <v>0</v>
      </c>
      <c r="E37" s="3"/>
    </row>
    <row r="38" spans="1:5" x14ac:dyDescent="0.25">
      <c r="A38" s="6" t="s">
        <v>11</v>
      </c>
      <c r="B38" s="15"/>
      <c r="C38" s="15"/>
      <c r="D38" s="15"/>
      <c r="E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workbookViewId="0">
      <selection activeCell="B22" sqref="B22"/>
    </sheetView>
  </sheetViews>
  <sheetFormatPr defaultRowHeight="15" x14ac:dyDescent="0.25"/>
  <cols>
    <col min="1" max="1" width="6.140625" style="1" bestFit="1" customWidth="1"/>
    <col min="2" max="2" width="50.28515625" style="28" customWidth="1"/>
    <col min="3" max="3" width="3.5703125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 x14ac:dyDescent="0.25">
      <c r="A1" s="2" t="s">
        <v>44</v>
      </c>
      <c r="B1" s="23" t="s">
        <v>0</v>
      </c>
      <c r="C1" s="2" t="s">
        <v>45</v>
      </c>
      <c r="D1" s="11" t="s">
        <v>46</v>
      </c>
      <c r="E1" s="11" t="s">
        <v>47</v>
      </c>
      <c r="F1" s="11" t="s">
        <v>48</v>
      </c>
      <c r="G1" s="11" t="s">
        <v>49</v>
      </c>
      <c r="H1" s="11" t="s">
        <v>50</v>
      </c>
      <c r="I1" s="11" t="s">
        <v>51</v>
      </c>
      <c r="J1" s="11" t="s">
        <v>52</v>
      </c>
      <c r="K1" s="11" t="s">
        <v>53</v>
      </c>
      <c r="L1" s="11" t="s">
        <v>54</v>
      </c>
      <c r="M1" s="3"/>
      <c r="N1" s="3"/>
    </row>
    <row r="2" spans="1:14" x14ac:dyDescent="0.25">
      <c r="A2" s="4" t="s">
        <v>11</v>
      </c>
      <c r="B2" s="24" t="s">
        <v>55</v>
      </c>
      <c r="C2" s="4" t="s">
        <v>11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ht="26.25" x14ac:dyDescent="0.25">
      <c r="A3" s="13" t="s">
        <v>11</v>
      </c>
      <c r="B3" s="25" t="s">
        <v>56</v>
      </c>
      <c r="C3" s="13" t="s">
        <v>11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 x14ac:dyDescent="0.25">
      <c r="A4" s="13" t="s">
        <v>11</v>
      </c>
      <c r="B4" s="25" t="s">
        <v>57</v>
      </c>
      <c r="C4" s="13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3"/>
      <c r="N4" s="3"/>
    </row>
    <row r="5" spans="1:14" x14ac:dyDescent="0.25">
      <c r="A5" s="6" t="s">
        <v>58</v>
      </c>
      <c r="B5" s="26" t="s">
        <v>59</v>
      </c>
      <c r="C5" s="6" t="s">
        <v>60</v>
      </c>
      <c r="D5" s="15">
        <v>1</v>
      </c>
      <c r="E5" s="15"/>
      <c r="F5" s="15">
        <f>D5*E5</f>
        <v>0</v>
      </c>
      <c r="G5" s="15"/>
      <c r="H5" s="15">
        <f>D5*G5</f>
        <v>0</v>
      </c>
      <c r="I5" s="15">
        <f>E5+G5</f>
        <v>0</v>
      </c>
      <c r="J5" s="15">
        <f>F5+H5</f>
        <v>0</v>
      </c>
      <c r="K5" s="15">
        <v>0</v>
      </c>
      <c r="L5" s="15">
        <f>D5*K5</f>
        <v>0</v>
      </c>
      <c r="M5" s="3"/>
      <c r="N5" s="3"/>
    </row>
    <row r="6" spans="1:14" x14ac:dyDescent="0.25">
      <c r="A6" s="13" t="s">
        <v>11</v>
      </c>
      <c r="B6" s="25" t="s">
        <v>61</v>
      </c>
      <c r="C6" s="13" t="s">
        <v>11</v>
      </c>
      <c r="D6" s="14"/>
      <c r="E6" s="14"/>
      <c r="F6" s="14"/>
      <c r="G6" s="14"/>
      <c r="H6" s="14"/>
      <c r="I6" s="14"/>
      <c r="J6" s="14"/>
      <c r="K6" s="14"/>
      <c r="L6" s="14"/>
      <c r="M6" s="3"/>
      <c r="N6" s="3"/>
    </row>
    <row r="7" spans="1:14" x14ac:dyDescent="0.25">
      <c r="A7" s="6" t="s">
        <v>62</v>
      </c>
      <c r="B7" s="26" t="s">
        <v>63</v>
      </c>
      <c r="C7" s="6" t="s">
        <v>60</v>
      </c>
      <c r="D7" s="15">
        <v>1</v>
      </c>
      <c r="E7" s="15"/>
      <c r="F7" s="15">
        <f>D7*E7</f>
        <v>0</v>
      </c>
      <c r="G7" s="15"/>
      <c r="H7" s="15">
        <f>D7*G7</f>
        <v>0</v>
      </c>
      <c r="I7" s="15">
        <f>E7+G7</f>
        <v>0</v>
      </c>
      <c r="J7" s="15">
        <f>F7+H7</f>
        <v>0</v>
      </c>
      <c r="K7" s="15">
        <v>0</v>
      </c>
      <c r="L7" s="15">
        <f>D7*K7</f>
        <v>0</v>
      </c>
      <c r="M7" s="3"/>
      <c r="N7" s="3"/>
    </row>
    <row r="8" spans="1:14" x14ac:dyDescent="0.25">
      <c r="A8" s="13" t="s">
        <v>11</v>
      </c>
      <c r="B8" s="25" t="s">
        <v>64</v>
      </c>
      <c r="C8" s="13" t="s">
        <v>11</v>
      </c>
      <c r="D8" s="14"/>
      <c r="E8" s="14"/>
      <c r="F8" s="14"/>
      <c r="G8" s="14"/>
      <c r="H8" s="14"/>
      <c r="I8" s="14"/>
      <c r="J8" s="14"/>
      <c r="K8" s="14"/>
      <c r="L8" s="14"/>
      <c r="M8" s="3"/>
      <c r="N8" s="3"/>
    </row>
    <row r="9" spans="1:14" x14ac:dyDescent="0.25">
      <c r="A9" s="6" t="s">
        <v>65</v>
      </c>
      <c r="B9" s="26" t="s">
        <v>66</v>
      </c>
      <c r="C9" s="6" t="s">
        <v>60</v>
      </c>
      <c r="D9" s="15">
        <v>1</v>
      </c>
      <c r="E9" s="15"/>
      <c r="F9" s="15">
        <f>D9*E9</f>
        <v>0</v>
      </c>
      <c r="G9" s="15"/>
      <c r="H9" s="15">
        <f>D9*G9</f>
        <v>0</v>
      </c>
      <c r="I9" s="15">
        <f>E9+G9</f>
        <v>0</v>
      </c>
      <c r="J9" s="15">
        <f>F9+H9</f>
        <v>0</v>
      </c>
      <c r="K9" s="15">
        <v>0</v>
      </c>
      <c r="L9" s="15">
        <f>D9*K9</f>
        <v>0</v>
      </c>
      <c r="M9" s="3"/>
      <c r="N9" s="3"/>
    </row>
    <row r="10" spans="1:14" x14ac:dyDescent="0.25">
      <c r="A10" s="13" t="s">
        <v>11</v>
      </c>
      <c r="B10" s="25" t="s">
        <v>67</v>
      </c>
      <c r="C10" s="13" t="s">
        <v>11</v>
      </c>
      <c r="D10" s="14"/>
      <c r="E10" s="14"/>
      <c r="F10" s="14"/>
      <c r="G10" s="14"/>
      <c r="H10" s="14"/>
      <c r="I10" s="14"/>
      <c r="J10" s="14"/>
      <c r="K10" s="14"/>
      <c r="L10" s="14"/>
      <c r="M10" s="3"/>
      <c r="N10" s="3"/>
    </row>
    <row r="11" spans="1:14" x14ac:dyDescent="0.25">
      <c r="A11" s="6" t="s">
        <v>68</v>
      </c>
      <c r="B11" s="26" t="s">
        <v>69</v>
      </c>
      <c r="C11" s="6" t="s">
        <v>60</v>
      </c>
      <c r="D11" s="15">
        <v>1</v>
      </c>
      <c r="E11" s="15"/>
      <c r="F11" s="15">
        <f>D11*E11</f>
        <v>0</v>
      </c>
      <c r="G11" s="15"/>
      <c r="H11" s="15">
        <f>D11*G11</f>
        <v>0</v>
      </c>
      <c r="I11" s="15">
        <f>E11+G11</f>
        <v>0</v>
      </c>
      <c r="J11" s="15">
        <f>F11+H11</f>
        <v>0</v>
      </c>
      <c r="K11" s="15">
        <v>0</v>
      </c>
      <c r="L11" s="15">
        <f>D11*K11</f>
        <v>0</v>
      </c>
      <c r="M11" s="3"/>
      <c r="N11" s="3"/>
    </row>
    <row r="12" spans="1:14" x14ac:dyDescent="0.25">
      <c r="A12" s="13" t="s">
        <v>11</v>
      </c>
      <c r="B12" s="25" t="s">
        <v>64</v>
      </c>
      <c r="C12" s="13" t="s">
        <v>11</v>
      </c>
      <c r="D12" s="14"/>
      <c r="E12" s="14"/>
      <c r="F12" s="14"/>
      <c r="G12" s="14"/>
      <c r="H12" s="14"/>
      <c r="I12" s="14"/>
      <c r="J12" s="14"/>
      <c r="K12" s="14"/>
      <c r="L12" s="14"/>
      <c r="M12" s="3"/>
      <c r="N12" s="3"/>
    </row>
    <row r="13" spans="1:14" x14ac:dyDescent="0.25">
      <c r="A13" s="6" t="s">
        <v>70</v>
      </c>
      <c r="B13" s="26" t="s">
        <v>71</v>
      </c>
      <c r="C13" s="6" t="s">
        <v>60</v>
      </c>
      <c r="D13" s="15">
        <v>1</v>
      </c>
      <c r="E13" s="15"/>
      <c r="F13" s="15">
        <f>D13*E13</f>
        <v>0</v>
      </c>
      <c r="G13" s="15"/>
      <c r="H13" s="15">
        <f>D13*G13</f>
        <v>0</v>
      </c>
      <c r="I13" s="15">
        <f t="shared" ref="I13:J16" si="0">E13+G13</f>
        <v>0</v>
      </c>
      <c r="J13" s="15">
        <f t="shared" si="0"/>
        <v>0</v>
      </c>
      <c r="K13" s="15">
        <v>0</v>
      </c>
      <c r="L13" s="15">
        <f>D13*K13</f>
        <v>0</v>
      </c>
      <c r="M13" s="3"/>
      <c r="N13" s="3"/>
    </row>
    <row r="14" spans="1:14" x14ac:dyDescent="0.25">
      <c r="A14" s="6" t="s">
        <v>72</v>
      </c>
      <c r="B14" s="26" t="s">
        <v>66</v>
      </c>
      <c r="C14" s="6" t="s">
        <v>60</v>
      </c>
      <c r="D14" s="15">
        <v>1</v>
      </c>
      <c r="E14" s="15"/>
      <c r="F14" s="15">
        <f>D14*E14</f>
        <v>0</v>
      </c>
      <c r="G14" s="15"/>
      <c r="H14" s="15">
        <f>D14*G14</f>
        <v>0</v>
      </c>
      <c r="I14" s="15">
        <f t="shared" si="0"/>
        <v>0</v>
      </c>
      <c r="J14" s="15">
        <f t="shared" si="0"/>
        <v>0</v>
      </c>
      <c r="K14" s="15">
        <v>0</v>
      </c>
      <c r="L14" s="15">
        <f>D14*K14</f>
        <v>0</v>
      </c>
      <c r="M14" s="3"/>
      <c r="N14" s="3"/>
    </row>
    <row r="15" spans="1:14" x14ac:dyDescent="0.25">
      <c r="A15" s="6" t="s">
        <v>73</v>
      </c>
      <c r="B15" s="26" t="s">
        <v>66</v>
      </c>
      <c r="C15" s="6" t="s">
        <v>60</v>
      </c>
      <c r="D15" s="15">
        <v>1</v>
      </c>
      <c r="E15" s="15"/>
      <c r="F15" s="15">
        <f>D15*E15</f>
        <v>0</v>
      </c>
      <c r="G15" s="15"/>
      <c r="H15" s="15">
        <f>D15*G15</f>
        <v>0</v>
      </c>
      <c r="I15" s="15">
        <f t="shared" si="0"/>
        <v>0</v>
      </c>
      <c r="J15" s="15">
        <f t="shared" si="0"/>
        <v>0</v>
      </c>
      <c r="K15" s="15">
        <v>0</v>
      </c>
      <c r="L15" s="15">
        <f>D15*K15</f>
        <v>0</v>
      </c>
      <c r="M15" s="3"/>
      <c r="N15" s="3"/>
    </row>
    <row r="16" spans="1:14" x14ac:dyDescent="0.25">
      <c r="A16" s="6" t="s">
        <v>74</v>
      </c>
      <c r="B16" s="26" t="s">
        <v>71</v>
      </c>
      <c r="C16" s="6" t="s">
        <v>60</v>
      </c>
      <c r="D16" s="15">
        <v>1</v>
      </c>
      <c r="E16" s="15"/>
      <c r="F16" s="15">
        <f>D16*E16</f>
        <v>0</v>
      </c>
      <c r="G16" s="15"/>
      <c r="H16" s="15">
        <f>D16*G16</f>
        <v>0</v>
      </c>
      <c r="I16" s="15">
        <f t="shared" si="0"/>
        <v>0</v>
      </c>
      <c r="J16" s="15">
        <f t="shared" si="0"/>
        <v>0</v>
      </c>
      <c r="K16" s="15">
        <v>0</v>
      </c>
      <c r="L16" s="15">
        <f>D16*K16</f>
        <v>0</v>
      </c>
      <c r="M16" s="3"/>
      <c r="N16" s="3"/>
    </row>
    <row r="17" spans="1:14" x14ac:dyDescent="0.25">
      <c r="A17" s="13" t="s">
        <v>11</v>
      </c>
      <c r="B17" s="25" t="s">
        <v>61</v>
      </c>
      <c r="C17" s="13" t="s">
        <v>11</v>
      </c>
      <c r="D17" s="14"/>
      <c r="E17" s="14"/>
      <c r="F17" s="14"/>
      <c r="G17" s="14"/>
      <c r="H17" s="14"/>
      <c r="I17" s="14"/>
      <c r="J17" s="14"/>
      <c r="K17" s="14"/>
      <c r="L17" s="14"/>
      <c r="M17" s="3"/>
      <c r="N17" s="3"/>
    </row>
    <row r="18" spans="1:14" x14ac:dyDescent="0.25">
      <c r="A18" s="6" t="s">
        <v>75</v>
      </c>
      <c r="B18" s="26" t="s">
        <v>63</v>
      </c>
      <c r="C18" s="6" t="s">
        <v>60</v>
      </c>
      <c r="D18" s="15">
        <v>1</v>
      </c>
      <c r="E18" s="15"/>
      <c r="F18" s="15">
        <f>D18*E18</f>
        <v>0</v>
      </c>
      <c r="G18" s="15"/>
      <c r="H18" s="15">
        <f>D18*G18</f>
        <v>0</v>
      </c>
      <c r="I18" s="15">
        <f t="shared" ref="I18:I35" si="1">E18+G18</f>
        <v>0</v>
      </c>
      <c r="J18" s="15">
        <f t="shared" ref="J18:J35" si="2">F18+H18</f>
        <v>0</v>
      </c>
      <c r="K18" s="15">
        <v>0</v>
      </c>
      <c r="L18" s="15">
        <f>D18*K18</f>
        <v>0</v>
      </c>
      <c r="M18" s="3"/>
      <c r="N18" s="3"/>
    </row>
    <row r="19" spans="1:14" x14ac:dyDescent="0.25">
      <c r="A19" s="6" t="s">
        <v>11</v>
      </c>
      <c r="B19" s="26" t="s">
        <v>76</v>
      </c>
      <c r="C19" s="6" t="s">
        <v>60</v>
      </c>
      <c r="D19" s="15">
        <v>6</v>
      </c>
      <c r="E19" s="15"/>
      <c r="F19" s="15">
        <f>D19*E19</f>
        <v>0</v>
      </c>
      <c r="G19" s="15"/>
      <c r="H19" s="15">
        <f>D19*G19</f>
        <v>0</v>
      </c>
      <c r="I19" s="15">
        <f t="shared" si="1"/>
        <v>0</v>
      </c>
      <c r="J19" s="15">
        <f t="shared" si="2"/>
        <v>0</v>
      </c>
      <c r="K19" s="15">
        <v>0</v>
      </c>
      <c r="L19" s="15">
        <f>D19*K19</f>
        <v>0</v>
      </c>
      <c r="M19" s="3"/>
      <c r="N19" s="3"/>
    </row>
    <row r="20" spans="1:14" x14ac:dyDescent="0.25">
      <c r="A20" s="6" t="s">
        <v>11</v>
      </c>
      <c r="B20" s="26" t="s">
        <v>77</v>
      </c>
      <c r="C20" s="6" t="s">
        <v>60</v>
      </c>
      <c r="D20" s="15">
        <v>1</v>
      </c>
      <c r="E20" s="15"/>
      <c r="F20" s="15">
        <f>D20*E20</f>
        <v>0</v>
      </c>
      <c r="G20" s="15"/>
      <c r="H20" s="15">
        <f>D20*G20</f>
        <v>0</v>
      </c>
      <c r="I20" s="15">
        <f t="shared" si="1"/>
        <v>0</v>
      </c>
      <c r="J20" s="15">
        <f t="shared" si="2"/>
        <v>0</v>
      </c>
      <c r="K20" s="15">
        <v>0</v>
      </c>
      <c r="L20" s="15">
        <f>D20*K20</f>
        <v>0</v>
      </c>
      <c r="M20" s="3"/>
      <c r="N20" s="3"/>
    </row>
    <row r="21" spans="1:14" ht="26.25" customHeight="1" x14ac:dyDescent="0.25">
      <c r="A21" s="6" t="s">
        <v>11</v>
      </c>
      <c r="B21" s="26" t="s">
        <v>188</v>
      </c>
      <c r="C21" s="6" t="s">
        <v>60</v>
      </c>
      <c r="D21" s="15">
        <v>8</v>
      </c>
      <c r="E21" s="15"/>
      <c r="F21" s="15">
        <f>D21*E21</f>
        <v>0</v>
      </c>
      <c r="G21" s="15"/>
      <c r="H21" s="15">
        <f>D21*G21</f>
        <v>0</v>
      </c>
      <c r="I21" s="15">
        <f t="shared" si="1"/>
        <v>0</v>
      </c>
      <c r="J21" s="15">
        <f t="shared" si="2"/>
        <v>0</v>
      </c>
      <c r="K21" s="15">
        <v>0</v>
      </c>
      <c r="L21" s="15">
        <f>D21*K21</f>
        <v>0</v>
      </c>
      <c r="M21" s="3"/>
      <c r="N21" s="3"/>
    </row>
    <row r="22" spans="1:14" x14ac:dyDescent="0.25">
      <c r="A22" s="6" t="s">
        <v>11</v>
      </c>
      <c r="B22" s="26" t="s">
        <v>78</v>
      </c>
      <c r="C22" s="6" t="s">
        <v>60</v>
      </c>
      <c r="D22" s="15">
        <v>5</v>
      </c>
      <c r="E22" s="15"/>
      <c r="F22" s="15">
        <f>D22*E22</f>
        <v>0</v>
      </c>
      <c r="G22" s="15"/>
      <c r="H22" s="15">
        <f>D22*G22</f>
        <v>0</v>
      </c>
      <c r="I22" s="15">
        <f t="shared" si="1"/>
        <v>0</v>
      </c>
      <c r="J22" s="15">
        <f t="shared" si="2"/>
        <v>0</v>
      </c>
      <c r="K22" s="15">
        <v>0</v>
      </c>
      <c r="L22" s="15">
        <f>D22*K22</f>
        <v>0</v>
      </c>
      <c r="M22" s="3"/>
      <c r="N22" s="3"/>
    </row>
    <row r="23" spans="1:14" x14ac:dyDescent="0.25">
      <c r="A23" s="6" t="s">
        <v>11</v>
      </c>
      <c r="B23" s="26" t="s">
        <v>79</v>
      </c>
      <c r="C23" s="6" t="s">
        <v>11</v>
      </c>
      <c r="D23" s="15"/>
      <c r="E23" s="15"/>
      <c r="F23" s="15"/>
      <c r="G23" s="15"/>
      <c r="H23" s="15"/>
      <c r="I23" s="15">
        <f t="shared" si="1"/>
        <v>0</v>
      </c>
      <c r="J23" s="15">
        <f t="shared" si="2"/>
        <v>0</v>
      </c>
      <c r="K23" s="15"/>
      <c r="L23" s="15"/>
      <c r="M23" s="3"/>
      <c r="N23" s="3"/>
    </row>
    <row r="24" spans="1:14" x14ac:dyDescent="0.25">
      <c r="A24" s="6" t="s">
        <v>11</v>
      </c>
      <c r="B24" s="26" t="s">
        <v>80</v>
      </c>
      <c r="C24" s="6" t="s">
        <v>81</v>
      </c>
      <c r="D24" s="15">
        <v>25</v>
      </c>
      <c r="E24" s="15"/>
      <c r="F24" s="15">
        <f t="shared" ref="F24:F35" si="3">D24*E24</f>
        <v>0</v>
      </c>
      <c r="G24" s="15"/>
      <c r="H24" s="15">
        <f t="shared" ref="H24:H35" si="4">D24*G24</f>
        <v>0</v>
      </c>
      <c r="I24" s="15">
        <f t="shared" si="1"/>
        <v>0</v>
      </c>
      <c r="J24" s="15">
        <f t="shared" si="2"/>
        <v>0</v>
      </c>
      <c r="K24" s="15">
        <v>0</v>
      </c>
      <c r="L24" s="15">
        <f t="shared" ref="L24:L35" si="5">D24*K24</f>
        <v>0</v>
      </c>
      <c r="M24" s="3"/>
      <c r="N24" s="3"/>
    </row>
    <row r="25" spans="1:14" x14ac:dyDescent="0.25">
      <c r="A25" s="6" t="s">
        <v>11</v>
      </c>
      <c r="B25" s="26" t="s">
        <v>82</v>
      </c>
      <c r="C25" s="6" t="s">
        <v>81</v>
      </c>
      <c r="D25" s="15">
        <v>30</v>
      </c>
      <c r="E25" s="15"/>
      <c r="F25" s="15">
        <f t="shared" si="3"/>
        <v>0</v>
      </c>
      <c r="G25" s="15"/>
      <c r="H25" s="15">
        <f t="shared" si="4"/>
        <v>0</v>
      </c>
      <c r="I25" s="15">
        <f t="shared" si="1"/>
        <v>0</v>
      </c>
      <c r="J25" s="15">
        <f t="shared" si="2"/>
        <v>0</v>
      </c>
      <c r="K25" s="15">
        <v>0</v>
      </c>
      <c r="L25" s="15">
        <f t="shared" si="5"/>
        <v>0</v>
      </c>
      <c r="M25" s="3"/>
      <c r="N25" s="3"/>
    </row>
    <row r="26" spans="1:14" x14ac:dyDescent="0.25">
      <c r="A26" s="6" t="s">
        <v>11</v>
      </c>
      <c r="B26" s="26" t="s">
        <v>83</v>
      </c>
      <c r="C26" s="6" t="s">
        <v>81</v>
      </c>
      <c r="D26" s="15">
        <v>25</v>
      </c>
      <c r="E26" s="15"/>
      <c r="F26" s="15">
        <f t="shared" si="3"/>
        <v>0</v>
      </c>
      <c r="G26" s="15"/>
      <c r="H26" s="15">
        <f t="shared" si="4"/>
        <v>0</v>
      </c>
      <c r="I26" s="15">
        <f t="shared" si="1"/>
        <v>0</v>
      </c>
      <c r="J26" s="15">
        <f t="shared" si="2"/>
        <v>0</v>
      </c>
      <c r="K26" s="15">
        <v>0</v>
      </c>
      <c r="L26" s="15">
        <f t="shared" si="5"/>
        <v>0</v>
      </c>
      <c r="M26" s="3"/>
      <c r="N26" s="3"/>
    </row>
    <row r="27" spans="1:14" x14ac:dyDescent="0.25">
      <c r="A27" s="6" t="s">
        <v>11</v>
      </c>
      <c r="B27" s="26" t="s">
        <v>84</v>
      </c>
      <c r="C27" s="6" t="s">
        <v>81</v>
      </c>
      <c r="D27" s="15">
        <v>15</v>
      </c>
      <c r="E27" s="15"/>
      <c r="F27" s="15">
        <f t="shared" si="3"/>
        <v>0</v>
      </c>
      <c r="G27" s="15"/>
      <c r="H27" s="15">
        <f t="shared" si="4"/>
        <v>0</v>
      </c>
      <c r="I27" s="15">
        <f t="shared" si="1"/>
        <v>0</v>
      </c>
      <c r="J27" s="15">
        <f t="shared" si="2"/>
        <v>0</v>
      </c>
      <c r="K27" s="15">
        <v>0</v>
      </c>
      <c r="L27" s="15">
        <f t="shared" si="5"/>
        <v>0</v>
      </c>
      <c r="M27" s="3"/>
      <c r="N27" s="3"/>
    </row>
    <row r="28" spans="1:14" x14ac:dyDescent="0.25">
      <c r="A28" s="6" t="s">
        <v>11</v>
      </c>
      <c r="B28" s="26" t="s">
        <v>85</v>
      </c>
      <c r="C28" s="6" t="s">
        <v>81</v>
      </c>
      <c r="D28" s="15">
        <v>25</v>
      </c>
      <c r="E28" s="15"/>
      <c r="F28" s="15">
        <f t="shared" si="3"/>
        <v>0</v>
      </c>
      <c r="G28" s="15"/>
      <c r="H28" s="15">
        <f t="shared" si="4"/>
        <v>0</v>
      </c>
      <c r="I28" s="15">
        <f t="shared" si="1"/>
        <v>0</v>
      </c>
      <c r="J28" s="15">
        <f t="shared" si="2"/>
        <v>0</v>
      </c>
      <c r="K28" s="15">
        <v>0</v>
      </c>
      <c r="L28" s="15">
        <f t="shared" si="5"/>
        <v>0</v>
      </c>
      <c r="M28" s="3"/>
      <c r="N28" s="3"/>
    </row>
    <row r="29" spans="1:14" x14ac:dyDescent="0.25">
      <c r="A29" s="6" t="s">
        <v>11</v>
      </c>
      <c r="B29" s="26" t="s">
        <v>86</v>
      </c>
      <c r="C29" s="6" t="s">
        <v>87</v>
      </c>
      <c r="D29" s="15">
        <v>3</v>
      </c>
      <c r="E29" s="15"/>
      <c r="F29" s="15">
        <f t="shared" si="3"/>
        <v>0</v>
      </c>
      <c r="G29" s="15"/>
      <c r="H29" s="15">
        <f t="shared" si="4"/>
        <v>0</v>
      </c>
      <c r="I29" s="15">
        <f t="shared" si="1"/>
        <v>0</v>
      </c>
      <c r="J29" s="15">
        <f t="shared" si="2"/>
        <v>0</v>
      </c>
      <c r="K29" s="15">
        <v>0</v>
      </c>
      <c r="L29" s="15">
        <f t="shared" si="5"/>
        <v>0</v>
      </c>
      <c r="M29" s="3"/>
      <c r="N29" s="3"/>
    </row>
    <row r="30" spans="1:14" x14ac:dyDescent="0.25">
      <c r="A30" s="6" t="s">
        <v>11</v>
      </c>
      <c r="B30" s="26" t="s">
        <v>88</v>
      </c>
      <c r="C30" s="6" t="s">
        <v>60</v>
      </c>
      <c r="D30" s="15">
        <v>1</v>
      </c>
      <c r="E30" s="15"/>
      <c r="F30" s="15">
        <f t="shared" si="3"/>
        <v>0</v>
      </c>
      <c r="G30" s="15"/>
      <c r="H30" s="15">
        <f t="shared" si="4"/>
        <v>0</v>
      </c>
      <c r="I30" s="15">
        <f t="shared" si="1"/>
        <v>0</v>
      </c>
      <c r="J30" s="15">
        <f t="shared" si="2"/>
        <v>0</v>
      </c>
      <c r="K30" s="15">
        <v>0</v>
      </c>
      <c r="L30" s="15">
        <f t="shared" si="5"/>
        <v>0</v>
      </c>
      <c r="M30" s="3"/>
      <c r="N30" s="3"/>
    </row>
    <row r="31" spans="1:14" x14ac:dyDescent="0.25">
      <c r="A31" s="6" t="s">
        <v>11</v>
      </c>
      <c r="B31" s="26" t="s">
        <v>89</v>
      </c>
      <c r="C31" s="6" t="s">
        <v>60</v>
      </c>
      <c r="D31" s="15">
        <v>1</v>
      </c>
      <c r="E31" s="15"/>
      <c r="F31" s="15">
        <f t="shared" si="3"/>
        <v>0</v>
      </c>
      <c r="G31" s="15"/>
      <c r="H31" s="15">
        <f t="shared" si="4"/>
        <v>0</v>
      </c>
      <c r="I31" s="15">
        <f t="shared" si="1"/>
        <v>0</v>
      </c>
      <c r="J31" s="15">
        <f t="shared" si="2"/>
        <v>0</v>
      </c>
      <c r="K31" s="15">
        <v>0</v>
      </c>
      <c r="L31" s="15">
        <f t="shared" si="5"/>
        <v>0</v>
      </c>
      <c r="M31" s="3"/>
      <c r="N31" s="3"/>
    </row>
    <row r="32" spans="1:14" x14ac:dyDescent="0.25">
      <c r="A32" s="6" t="s">
        <v>11</v>
      </c>
      <c r="B32" s="26" t="s">
        <v>90</v>
      </c>
      <c r="C32" s="6" t="s">
        <v>60</v>
      </c>
      <c r="D32" s="15">
        <v>1</v>
      </c>
      <c r="E32" s="15"/>
      <c r="F32" s="15">
        <f t="shared" si="3"/>
        <v>0</v>
      </c>
      <c r="G32" s="15"/>
      <c r="H32" s="15">
        <f t="shared" si="4"/>
        <v>0</v>
      </c>
      <c r="I32" s="15">
        <f t="shared" si="1"/>
        <v>0</v>
      </c>
      <c r="J32" s="15">
        <f t="shared" si="2"/>
        <v>0</v>
      </c>
      <c r="K32" s="15">
        <v>0</v>
      </c>
      <c r="L32" s="15">
        <f t="shared" si="5"/>
        <v>0</v>
      </c>
      <c r="M32" s="3"/>
      <c r="N32" s="3"/>
    </row>
    <row r="33" spans="1:14" x14ac:dyDescent="0.25">
      <c r="A33" s="6" t="s">
        <v>11</v>
      </c>
      <c r="B33" s="26" t="s">
        <v>91</v>
      </c>
      <c r="C33" s="6" t="s">
        <v>60</v>
      </c>
      <c r="D33" s="15">
        <v>1</v>
      </c>
      <c r="E33" s="15"/>
      <c r="F33" s="15">
        <f t="shared" si="3"/>
        <v>0</v>
      </c>
      <c r="G33" s="15"/>
      <c r="H33" s="15">
        <f t="shared" si="4"/>
        <v>0</v>
      </c>
      <c r="I33" s="15">
        <f t="shared" si="1"/>
        <v>0</v>
      </c>
      <c r="J33" s="15">
        <f t="shared" si="2"/>
        <v>0</v>
      </c>
      <c r="K33" s="15">
        <v>0</v>
      </c>
      <c r="L33" s="15">
        <f t="shared" si="5"/>
        <v>0</v>
      </c>
      <c r="M33" s="3"/>
      <c r="N33" s="3"/>
    </row>
    <row r="34" spans="1:14" x14ac:dyDescent="0.25">
      <c r="A34" s="6" t="s">
        <v>11</v>
      </c>
      <c r="B34" s="26" t="s">
        <v>92</v>
      </c>
      <c r="C34" s="6" t="s">
        <v>93</v>
      </c>
      <c r="D34" s="15">
        <v>8</v>
      </c>
      <c r="E34" s="15"/>
      <c r="F34" s="15">
        <f t="shared" si="3"/>
        <v>0</v>
      </c>
      <c r="G34" s="15"/>
      <c r="H34" s="15">
        <f t="shared" si="4"/>
        <v>0</v>
      </c>
      <c r="I34" s="15">
        <f t="shared" si="1"/>
        <v>0</v>
      </c>
      <c r="J34" s="15">
        <f t="shared" si="2"/>
        <v>0</v>
      </c>
      <c r="K34" s="15">
        <v>0</v>
      </c>
      <c r="L34" s="15">
        <f t="shared" si="5"/>
        <v>0</v>
      </c>
      <c r="M34" s="3"/>
      <c r="N34" s="3"/>
    </row>
    <row r="35" spans="1:14" x14ac:dyDescent="0.25">
      <c r="A35" s="6" t="s">
        <v>11</v>
      </c>
      <c r="B35" s="26" t="s">
        <v>94</v>
      </c>
      <c r="C35" s="6" t="s">
        <v>60</v>
      </c>
      <c r="D35" s="15">
        <v>2</v>
      </c>
      <c r="E35" s="15"/>
      <c r="F35" s="15">
        <f t="shared" si="3"/>
        <v>0</v>
      </c>
      <c r="G35" s="15"/>
      <c r="H35" s="15">
        <f t="shared" si="4"/>
        <v>0</v>
      </c>
      <c r="I35" s="15">
        <f t="shared" si="1"/>
        <v>0</v>
      </c>
      <c r="J35" s="15">
        <f t="shared" si="2"/>
        <v>0</v>
      </c>
      <c r="K35" s="15">
        <v>0</v>
      </c>
      <c r="L35" s="15">
        <f t="shared" si="5"/>
        <v>0</v>
      </c>
      <c r="M35" s="3"/>
      <c r="N35" s="3"/>
    </row>
    <row r="36" spans="1:14" ht="39" x14ac:dyDescent="0.25">
      <c r="A36" s="13" t="s">
        <v>11</v>
      </c>
      <c r="B36" s="25" t="s">
        <v>95</v>
      </c>
      <c r="C36" s="13" t="s">
        <v>11</v>
      </c>
      <c r="D36" s="14"/>
      <c r="E36" s="14"/>
      <c r="F36" s="14"/>
      <c r="G36" s="14"/>
      <c r="H36" s="14"/>
      <c r="I36" s="14"/>
      <c r="J36" s="14"/>
      <c r="K36" s="14"/>
      <c r="L36" s="14"/>
      <c r="M36" s="3"/>
      <c r="N36" s="3"/>
    </row>
    <row r="37" spans="1:14" x14ac:dyDescent="0.25">
      <c r="A37" s="6" t="s">
        <v>96</v>
      </c>
      <c r="B37" s="26" t="s">
        <v>97</v>
      </c>
      <c r="C37" s="6" t="s">
        <v>60</v>
      </c>
      <c r="D37" s="15">
        <v>1</v>
      </c>
      <c r="E37" s="15"/>
      <c r="F37" s="15">
        <f>D37*E37</f>
        <v>0</v>
      </c>
      <c r="G37" s="15"/>
      <c r="H37" s="15">
        <f>D37*G37</f>
        <v>0</v>
      </c>
      <c r="I37" s="15">
        <f>E37+G37</f>
        <v>0</v>
      </c>
      <c r="J37" s="15">
        <f>F37+H37</f>
        <v>0</v>
      </c>
      <c r="K37" s="15">
        <v>0</v>
      </c>
      <c r="L37" s="15">
        <f>D37*K37</f>
        <v>0</v>
      </c>
      <c r="M37" s="3"/>
      <c r="N37" s="3"/>
    </row>
    <row r="38" spans="1:14" x14ac:dyDescent="0.25">
      <c r="A38" s="13" t="s">
        <v>11</v>
      </c>
      <c r="B38" s="25" t="s">
        <v>98</v>
      </c>
      <c r="C38" s="13" t="s">
        <v>11</v>
      </c>
      <c r="D38" s="14"/>
      <c r="E38" s="14"/>
      <c r="F38" s="14"/>
      <c r="G38" s="14"/>
      <c r="H38" s="14"/>
      <c r="I38" s="14"/>
      <c r="J38" s="14"/>
      <c r="K38" s="14"/>
      <c r="L38" s="14"/>
      <c r="M38" s="3"/>
      <c r="N38" s="3"/>
    </row>
    <row r="39" spans="1:14" ht="36.75" x14ac:dyDescent="0.25">
      <c r="A39" s="6" t="s">
        <v>99</v>
      </c>
      <c r="B39" s="26" t="s">
        <v>100</v>
      </c>
      <c r="C39" s="6" t="s">
        <v>101</v>
      </c>
      <c r="D39" s="15">
        <v>3</v>
      </c>
      <c r="E39" s="15"/>
      <c r="F39" s="15">
        <f>D39*E39</f>
        <v>0</v>
      </c>
      <c r="G39" s="15"/>
      <c r="H39" s="15">
        <f>D39*G39</f>
        <v>0</v>
      </c>
      <c r="I39" s="15">
        <f>E39+G39</f>
        <v>0</v>
      </c>
      <c r="J39" s="15">
        <f>F39+H39</f>
        <v>0</v>
      </c>
      <c r="K39" s="15">
        <v>0</v>
      </c>
      <c r="L39" s="15">
        <f>D39*K39</f>
        <v>0</v>
      </c>
      <c r="M39" s="3"/>
      <c r="N39" s="3"/>
    </row>
    <row r="40" spans="1:14" x14ac:dyDescent="0.25">
      <c r="A40" s="13" t="s">
        <v>11</v>
      </c>
      <c r="B40" s="25" t="s">
        <v>102</v>
      </c>
      <c r="C40" s="13" t="s">
        <v>11</v>
      </c>
      <c r="D40" s="14"/>
      <c r="E40" s="14"/>
      <c r="F40" s="14"/>
      <c r="G40" s="14"/>
      <c r="H40" s="14"/>
      <c r="I40" s="14"/>
      <c r="J40" s="14"/>
      <c r="K40" s="14"/>
      <c r="L40" s="14"/>
      <c r="M40" s="3"/>
      <c r="N40" s="3"/>
    </row>
    <row r="41" spans="1:14" ht="36.75" x14ac:dyDescent="0.25">
      <c r="A41" s="6" t="s">
        <v>103</v>
      </c>
      <c r="B41" s="26" t="s">
        <v>104</v>
      </c>
      <c r="C41" s="6" t="s">
        <v>101</v>
      </c>
      <c r="D41" s="15">
        <v>2</v>
      </c>
      <c r="E41" s="15"/>
      <c r="F41" s="15">
        <f>D41*E41</f>
        <v>0</v>
      </c>
      <c r="G41" s="15"/>
      <c r="H41" s="15">
        <f>D41*G41</f>
        <v>0</v>
      </c>
      <c r="I41" s="15">
        <f>E41+G41</f>
        <v>0</v>
      </c>
      <c r="J41" s="15">
        <f>F41+H41</f>
        <v>0</v>
      </c>
      <c r="K41" s="15">
        <v>0</v>
      </c>
      <c r="L41" s="15">
        <f>D41*K41</f>
        <v>0</v>
      </c>
      <c r="M41" s="3"/>
      <c r="N41" s="3"/>
    </row>
    <row r="42" spans="1:14" ht="26.25" x14ac:dyDescent="0.25">
      <c r="A42" s="13" t="s">
        <v>11</v>
      </c>
      <c r="B42" s="25" t="s">
        <v>105</v>
      </c>
      <c r="C42" s="13" t="s">
        <v>11</v>
      </c>
      <c r="D42" s="16"/>
      <c r="E42" s="16"/>
      <c r="F42" s="16"/>
      <c r="G42" s="16"/>
      <c r="H42" s="16"/>
      <c r="I42" s="16"/>
      <c r="J42" s="16"/>
      <c r="K42" s="16"/>
      <c r="L42" s="16"/>
      <c r="M42" s="3"/>
      <c r="N42" s="3"/>
    </row>
    <row r="43" spans="1:14" x14ac:dyDescent="0.25">
      <c r="A43" s="6" t="s">
        <v>106</v>
      </c>
      <c r="B43" s="26" t="s">
        <v>107</v>
      </c>
      <c r="C43" s="6" t="s">
        <v>60</v>
      </c>
      <c r="D43" s="15">
        <v>6</v>
      </c>
      <c r="E43" s="15"/>
      <c r="F43" s="15">
        <f>D43*E43</f>
        <v>0</v>
      </c>
      <c r="G43" s="15"/>
      <c r="H43" s="15">
        <f>D43*G43</f>
        <v>0</v>
      </c>
      <c r="I43" s="15">
        <f>E43+G43</f>
        <v>0</v>
      </c>
      <c r="J43" s="15">
        <f>F43+H43</f>
        <v>0</v>
      </c>
      <c r="K43" s="15">
        <v>0</v>
      </c>
      <c r="L43" s="15">
        <f>D43*K43</f>
        <v>0</v>
      </c>
      <c r="M43" s="3"/>
      <c r="N43" s="3"/>
    </row>
    <row r="44" spans="1:14" ht="26.25" x14ac:dyDescent="0.25">
      <c r="A44" s="13" t="s">
        <v>11</v>
      </c>
      <c r="B44" s="25" t="s">
        <v>108</v>
      </c>
      <c r="C44" s="13" t="s">
        <v>11</v>
      </c>
      <c r="D44" s="14"/>
      <c r="E44" s="14"/>
      <c r="F44" s="14"/>
      <c r="G44" s="14"/>
      <c r="H44" s="14"/>
      <c r="I44" s="14"/>
      <c r="J44" s="14"/>
      <c r="K44" s="14"/>
      <c r="L44" s="14"/>
      <c r="M44" s="3"/>
      <c r="N44" s="3"/>
    </row>
    <row r="45" spans="1:14" x14ac:dyDescent="0.25">
      <c r="A45" s="6" t="s">
        <v>11</v>
      </c>
      <c r="B45" s="26" t="s">
        <v>109</v>
      </c>
      <c r="C45" s="6" t="s">
        <v>110</v>
      </c>
      <c r="D45" s="15">
        <v>5</v>
      </c>
      <c r="E45" s="15"/>
      <c r="F45" s="15">
        <f>D45*E45</f>
        <v>0</v>
      </c>
      <c r="G45" s="15"/>
      <c r="H45" s="15">
        <f>D45*G45</f>
        <v>0</v>
      </c>
      <c r="I45" s="15">
        <f>E45+G45</f>
        <v>0</v>
      </c>
      <c r="J45" s="15">
        <f>F45+H45</f>
        <v>0</v>
      </c>
      <c r="K45" s="15">
        <v>0</v>
      </c>
      <c r="L45" s="15">
        <f>D45*K45</f>
        <v>0</v>
      </c>
      <c r="M45" s="3"/>
      <c r="N45" s="3"/>
    </row>
    <row r="46" spans="1:14" x14ac:dyDescent="0.25">
      <c r="A46" s="6" t="s">
        <v>11</v>
      </c>
      <c r="B46" s="26" t="s">
        <v>111</v>
      </c>
      <c r="C46" s="6" t="s">
        <v>110</v>
      </c>
      <c r="D46" s="15">
        <v>5</v>
      </c>
      <c r="E46" s="15"/>
      <c r="F46" s="15">
        <f>D46*E46</f>
        <v>0</v>
      </c>
      <c r="G46" s="15"/>
      <c r="H46" s="15">
        <f>D46*G46</f>
        <v>0</v>
      </c>
      <c r="I46" s="15">
        <f>E46+G46</f>
        <v>0</v>
      </c>
      <c r="J46" s="15">
        <f>F46+H46</f>
        <v>0</v>
      </c>
      <c r="K46" s="15">
        <v>0</v>
      </c>
      <c r="L46" s="15">
        <f>D46*K46</f>
        <v>0</v>
      </c>
      <c r="M46" s="3"/>
      <c r="N46" s="3"/>
    </row>
    <row r="47" spans="1:14" ht="26.25" x14ac:dyDescent="0.25">
      <c r="A47" s="13" t="s">
        <v>11</v>
      </c>
      <c r="B47" s="25" t="s">
        <v>112</v>
      </c>
      <c r="C47" s="13" t="s">
        <v>11</v>
      </c>
      <c r="D47" s="14"/>
      <c r="E47" s="14"/>
      <c r="F47" s="14"/>
      <c r="G47" s="14"/>
      <c r="H47" s="14"/>
      <c r="I47" s="14"/>
      <c r="J47" s="14"/>
      <c r="K47" s="14"/>
      <c r="L47" s="14"/>
      <c r="M47" s="3"/>
      <c r="N47" s="3"/>
    </row>
    <row r="48" spans="1:14" x14ac:dyDescent="0.25">
      <c r="A48" s="6" t="s">
        <v>11</v>
      </c>
      <c r="B48" s="26" t="s">
        <v>97</v>
      </c>
      <c r="C48" s="6" t="s">
        <v>110</v>
      </c>
      <c r="D48" s="15">
        <v>1</v>
      </c>
      <c r="E48" s="15"/>
      <c r="F48" s="15">
        <f>D48*E48</f>
        <v>0</v>
      </c>
      <c r="G48" s="15"/>
      <c r="H48" s="15">
        <f>D48*G48</f>
        <v>0</v>
      </c>
      <c r="I48" s="15">
        <f>E48+G48</f>
        <v>0</v>
      </c>
      <c r="J48" s="15">
        <f>F48+H48</f>
        <v>0</v>
      </c>
      <c r="K48" s="15">
        <v>0</v>
      </c>
      <c r="L48" s="15">
        <f>D48*K48</f>
        <v>0</v>
      </c>
      <c r="M48" s="3"/>
      <c r="N48" s="3"/>
    </row>
    <row r="49" spans="1:14" ht="26.25" x14ac:dyDescent="0.25">
      <c r="A49" s="13" t="s">
        <v>11</v>
      </c>
      <c r="B49" s="25" t="s">
        <v>113</v>
      </c>
      <c r="C49" s="13" t="s">
        <v>11</v>
      </c>
      <c r="D49" s="16"/>
      <c r="E49" s="16"/>
      <c r="F49" s="16"/>
      <c r="G49" s="16"/>
      <c r="H49" s="16"/>
      <c r="I49" s="16"/>
      <c r="J49" s="16"/>
      <c r="K49" s="16"/>
      <c r="L49" s="16"/>
      <c r="M49" s="3"/>
      <c r="N49" s="3"/>
    </row>
    <row r="50" spans="1:14" x14ac:dyDescent="0.25">
      <c r="A50" s="6" t="s">
        <v>11</v>
      </c>
      <c r="B50" s="26" t="s">
        <v>114</v>
      </c>
      <c r="C50" s="6" t="s">
        <v>81</v>
      </c>
      <c r="D50" s="15">
        <v>8</v>
      </c>
      <c r="E50" s="15"/>
      <c r="F50" s="15">
        <f>D50*E50</f>
        <v>0</v>
      </c>
      <c r="G50" s="15"/>
      <c r="H50" s="15">
        <f>D50*G50</f>
        <v>0</v>
      </c>
      <c r="I50" s="15">
        <f>E50+G50</f>
        <v>0</v>
      </c>
      <c r="J50" s="15">
        <f>F50+H50</f>
        <v>0</v>
      </c>
      <c r="K50" s="15">
        <v>0</v>
      </c>
      <c r="L50" s="15">
        <f>D50*K50</f>
        <v>0</v>
      </c>
      <c r="M50" s="3"/>
      <c r="N50" s="3"/>
    </row>
    <row r="51" spans="1:14" x14ac:dyDescent="0.25">
      <c r="A51" s="6" t="s">
        <v>11</v>
      </c>
      <c r="B51" s="26" t="s">
        <v>115</v>
      </c>
      <c r="C51" s="6" t="s">
        <v>81</v>
      </c>
      <c r="D51" s="15">
        <v>1</v>
      </c>
      <c r="E51" s="15"/>
      <c r="F51" s="15">
        <f>D51*E51</f>
        <v>0</v>
      </c>
      <c r="G51" s="15"/>
      <c r="H51" s="15">
        <f>D51*G51</f>
        <v>0</v>
      </c>
      <c r="I51" s="15">
        <f>E51+G51</f>
        <v>0</v>
      </c>
      <c r="J51" s="15">
        <f>F51+H51</f>
        <v>0</v>
      </c>
      <c r="K51" s="15">
        <v>0</v>
      </c>
      <c r="L51" s="15">
        <f>D51*K51</f>
        <v>0</v>
      </c>
      <c r="M51" s="3"/>
      <c r="N51" s="3"/>
    </row>
    <row r="52" spans="1:14" x14ac:dyDescent="0.25">
      <c r="A52" s="13" t="s">
        <v>11</v>
      </c>
      <c r="B52" s="25" t="s">
        <v>116</v>
      </c>
      <c r="C52" s="13" t="s">
        <v>11</v>
      </c>
      <c r="D52" s="16"/>
      <c r="E52" s="16"/>
      <c r="F52" s="16"/>
      <c r="G52" s="16"/>
      <c r="H52" s="16"/>
      <c r="I52" s="16"/>
      <c r="J52" s="16"/>
      <c r="K52" s="16"/>
      <c r="L52" s="16"/>
      <c r="M52" s="3"/>
      <c r="N52" s="3"/>
    </row>
    <row r="53" spans="1:14" x14ac:dyDescent="0.25">
      <c r="A53" s="6" t="s">
        <v>11</v>
      </c>
      <c r="B53" s="26" t="s">
        <v>117</v>
      </c>
      <c r="C53" s="6" t="s">
        <v>81</v>
      </c>
      <c r="D53" s="15">
        <v>7</v>
      </c>
      <c r="E53" s="15"/>
      <c r="F53" s="15">
        <f>D53*E53</f>
        <v>0</v>
      </c>
      <c r="G53" s="15"/>
      <c r="H53" s="15">
        <f>D53*G53</f>
        <v>0</v>
      </c>
      <c r="I53" s="15">
        <f>E53+G53</f>
        <v>0</v>
      </c>
      <c r="J53" s="15">
        <f>F53+H53</f>
        <v>0</v>
      </c>
      <c r="K53" s="15">
        <v>0</v>
      </c>
      <c r="L53" s="15">
        <f>D53*K53</f>
        <v>0</v>
      </c>
      <c r="M53" s="3"/>
      <c r="N53" s="3"/>
    </row>
    <row r="54" spans="1:14" x14ac:dyDescent="0.25">
      <c r="A54" s="13" t="s">
        <v>11</v>
      </c>
      <c r="B54" s="25" t="s">
        <v>118</v>
      </c>
      <c r="C54" s="13" t="s">
        <v>11</v>
      </c>
      <c r="D54" s="14"/>
      <c r="E54" s="14"/>
      <c r="F54" s="14"/>
      <c r="G54" s="14"/>
      <c r="H54" s="14"/>
      <c r="I54" s="14"/>
      <c r="J54" s="14"/>
      <c r="K54" s="14"/>
      <c r="L54" s="14"/>
      <c r="M54" s="3"/>
      <c r="N54" s="3"/>
    </row>
    <row r="55" spans="1:14" x14ac:dyDescent="0.25">
      <c r="A55" s="6" t="s">
        <v>11</v>
      </c>
      <c r="B55" s="26" t="s">
        <v>119</v>
      </c>
      <c r="C55" s="6" t="s">
        <v>87</v>
      </c>
      <c r="D55" s="15">
        <v>50</v>
      </c>
      <c r="E55" s="15"/>
      <c r="F55" s="15">
        <f>D55*E55</f>
        <v>0</v>
      </c>
      <c r="G55" s="15"/>
      <c r="H55" s="15">
        <f>D55*G55</f>
        <v>0</v>
      </c>
      <c r="I55" s="15">
        <f>E55+G55</f>
        <v>0</v>
      </c>
      <c r="J55" s="15">
        <f>F55+H55</f>
        <v>0</v>
      </c>
      <c r="K55" s="15">
        <v>0</v>
      </c>
      <c r="L55" s="15">
        <f>D55*K55</f>
        <v>0</v>
      </c>
      <c r="M55" s="3"/>
      <c r="N55" s="3"/>
    </row>
    <row r="56" spans="1:14" ht="39" x14ac:dyDescent="0.25">
      <c r="A56" s="13" t="s">
        <v>11</v>
      </c>
      <c r="B56" s="25" t="s">
        <v>120</v>
      </c>
      <c r="C56" s="13" t="s">
        <v>11</v>
      </c>
      <c r="D56" s="14"/>
      <c r="E56" s="14"/>
      <c r="F56" s="14"/>
      <c r="G56" s="14"/>
      <c r="H56" s="14"/>
      <c r="I56" s="14"/>
      <c r="J56" s="14"/>
      <c r="K56" s="14"/>
      <c r="L56" s="14"/>
      <c r="M56" s="3"/>
      <c r="N56" s="3"/>
    </row>
    <row r="57" spans="1:14" x14ac:dyDescent="0.25">
      <c r="A57" s="6" t="s">
        <v>11</v>
      </c>
      <c r="B57" s="26" t="s">
        <v>121</v>
      </c>
      <c r="C57" s="6" t="s">
        <v>87</v>
      </c>
      <c r="D57" s="15">
        <v>30</v>
      </c>
      <c r="E57" s="15"/>
      <c r="F57" s="15">
        <f>D57*E57</f>
        <v>0</v>
      </c>
      <c r="G57" s="15"/>
      <c r="H57" s="15">
        <f>D57*G57</f>
        <v>0</v>
      </c>
      <c r="I57" s="15">
        <f>E57+G57</f>
        <v>0</v>
      </c>
      <c r="J57" s="15">
        <f>F57+H57</f>
        <v>0</v>
      </c>
      <c r="K57" s="15">
        <v>0</v>
      </c>
      <c r="L57" s="15">
        <f>D57*K57</f>
        <v>0</v>
      </c>
      <c r="M57" s="3"/>
      <c r="N57" s="3"/>
    </row>
    <row r="58" spans="1:14" x14ac:dyDescent="0.25">
      <c r="A58" s="6" t="s">
        <v>11</v>
      </c>
      <c r="B58" s="26" t="s">
        <v>122</v>
      </c>
      <c r="C58" s="6" t="s">
        <v>81</v>
      </c>
      <c r="D58" s="15">
        <v>20</v>
      </c>
      <c r="E58" s="15"/>
      <c r="F58" s="15">
        <f>D58*E58</f>
        <v>0</v>
      </c>
      <c r="G58" s="15"/>
      <c r="H58" s="15">
        <f>D58*G58</f>
        <v>0</v>
      </c>
      <c r="I58" s="15">
        <f>E58+G58</f>
        <v>0</v>
      </c>
      <c r="J58" s="15">
        <f>F58+H58</f>
        <v>0</v>
      </c>
      <c r="K58" s="15">
        <v>0</v>
      </c>
      <c r="L58" s="15">
        <f>D58*K58</f>
        <v>0</v>
      </c>
      <c r="M58" s="3"/>
      <c r="N58" s="3"/>
    </row>
    <row r="59" spans="1:14" x14ac:dyDescent="0.25">
      <c r="A59" s="5" t="s">
        <v>11</v>
      </c>
      <c r="B59" s="27" t="s">
        <v>123</v>
      </c>
      <c r="C59" s="5" t="s">
        <v>11</v>
      </c>
      <c r="D59" s="17"/>
      <c r="E59" s="17"/>
      <c r="F59" s="17"/>
      <c r="G59" s="17"/>
      <c r="H59" s="17"/>
      <c r="I59" s="17"/>
      <c r="J59" s="17"/>
      <c r="K59" s="17"/>
      <c r="L59" s="17"/>
      <c r="M59" s="3"/>
      <c r="N59" s="3"/>
    </row>
    <row r="60" spans="1:14" x14ac:dyDescent="0.25">
      <c r="A60" s="13" t="s">
        <v>11</v>
      </c>
      <c r="B60" s="25" t="s">
        <v>124</v>
      </c>
      <c r="C60" s="13" t="s">
        <v>11</v>
      </c>
      <c r="D60" s="14"/>
      <c r="E60" s="14"/>
      <c r="F60" s="14"/>
      <c r="G60" s="14"/>
      <c r="H60" s="14"/>
      <c r="I60" s="14"/>
      <c r="J60" s="14"/>
      <c r="K60" s="14"/>
      <c r="L60" s="14"/>
      <c r="M60" s="3"/>
      <c r="N60" s="3"/>
    </row>
    <row r="61" spans="1:14" x14ac:dyDescent="0.25">
      <c r="A61" s="6" t="s">
        <v>11</v>
      </c>
      <c r="B61" s="26" t="s">
        <v>125</v>
      </c>
      <c r="C61" s="6" t="s">
        <v>60</v>
      </c>
      <c r="D61" s="15">
        <v>4</v>
      </c>
      <c r="E61" s="15"/>
      <c r="F61" s="15">
        <f>D61*E61</f>
        <v>0</v>
      </c>
      <c r="G61" s="15"/>
      <c r="H61" s="15">
        <f>D61*G61</f>
        <v>0</v>
      </c>
      <c r="I61" s="15">
        <f>E61+G61</f>
        <v>0</v>
      </c>
      <c r="J61" s="15">
        <f>F61+H61</f>
        <v>0</v>
      </c>
      <c r="K61" s="15">
        <v>0</v>
      </c>
      <c r="L61" s="15">
        <f>D61*K61</f>
        <v>0</v>
      </c>
      <c r="M61" s="3"/>
      <c r="N61" s="3"/>
    </row>
    <row r="62" spans="1:14" x14ac:dyDescent="0.25">
      <c r="A62" s="6" t="s">
        <v>11</v>
      </c>
      <c r="B62" s="26" t="s">
        <v>126</v>
      </c>
      <c r="C62" s="6" t="s">
        <v>60</v>
      </c>
      <c r="D62" s="15">
        <v>1</v>
      </c>
      <c r="E62" s="15"/>
      <c r="F62" s="15">
        <f>D62*E62</f>
        <v>0</v>
      </c>
      <c r="G62" s="15"/>
      <c r="H62" s="15">
        <f>D62*G62</f>
        <v>0</v>
      </c>
      <c r="I62" s="15">
        <f>E62+G62</f>
        <v>0</v>
      </c>
      <c r="J62" s="15">
        <f>F62+H62</f>
        <v>0</v>
      </c>
      <c r="K62" s="15">
        <v>0</v>
      </c>
      <c r="L62" s="15">
        <f>D62*K62</f>
        <v>0</v>
      </c>
      <c r="M62" s="3"/>
      <c r="N62" s="3"/>
    </row>
    <row r="63" spans="1:14" x14ac:dyDescent="0.25">
      <c r="A63" s="13" t="s">
        <v>11</v>
      </c>
      <c r="B63" s="25" t="s">
        <v>127</v>
      </c>
      <c r="C63" s="13" t="s">
        <v>11</v>
      </c>
      <c r="D63" s="14"/>
      <c r="E63" s="14"/>
      <c r="F63" s="14"/>
      <c r="G63" s="14"/>
      <c r="H63" s="14"/>
      <c r="I63" s="14"/>
      <c r="J63" s="14"/>
      <c r="K63" s="14"/>
      <c r="L63" s="14"/>
      <c r="M63" s="3"/>
      <c r="N63" s="3"/>
    </row>
    <row r="64" spans="1:14" x14ac:dyDescent="0.25">
      <c r="A64" s="6" t="s">
        <v>11</v>
      </c>
      <c r="B64" s="26" t="s">
        <v>128</v>
      </c>
      <c r="C64" s="6" t="s">
        <v>60</v>
      </c>
      <c r="D64" s="15">
        <v>1</v>
      </c>
      <c r="E64" s="15"/>
      <c r="F64" s="15">
        <f>D64*E64</f>
        <v>0</v>
      </c>
      <c r="G64" s="15"/>
      <c r="H64" s="15">
        <f>D64*G64</f>
        <v>0</v>
      </c>
      <c r="I64" s="15">
        <f t="shared" ref="I64:J66" si="6">E64+G64</f>
        <v>0</v>
      </c>
      <c r="J64" s="15">
        <f t="shared" si="6"/>
        <v>0</v>
      </c>
      <c r="K64" s="15">
        <v>0</v>
      </c>
      <c r="L64" s="15">
        <f>D64*K64</f>
        <v>0</v>
      </c>
      <c r="M64" s="3"/>
      <c r="N64" s="3"/>
    </row>
    <row r="65" spans="1:14" x14ac:dyDescent="0.25">
      <c r="A65" s="6" t="s">
        <v>11</v>
      </c>
      <c r="B65" s="26" t="s">
        <v>126</v>
      </c>
      <c r="C65" s="6" t="s">
        <v>60</v>
      </c>
      <c r="D65" s="15">
        <v>1</v>
      </c>
      <c r="E65" s="15"/>
      <c r="F65" s="15">
        <f>D65*E65</f>
        <v>0</v>
      </c>
      <c r="G65" s="15"/>
      <c r="H65" s="15">
        <f>D65*G65</f>
        <v>0</v>
      </c>
      <c r="I65" s="15">
        <f t="shared" si="6"/>
        <v>0</v>
      </c>
      <c r="J65" s="15">
        <f t="shared" si="6"/>
        <v>0</v>
      </c>
      <c r="K65" s="15">
        <v>0</v>
      </c>
      <c r="L65" s="15">
        <f>D65*K65</f>
        <v>0</v>
      </c>
      <c r="M65" s="3"/>
      <c r="N65" s="3"/>
    </row>
    <row r="66" spans="1:14" x14ac:dyDescent="0.25">
      <c r="A66" s="6" t="s">
        <v>11</v>
      </c>
      <c r="B66" s="26" t="s">
        <v>129</v>
      </c>
      <c r="C66" s="6" t="s">
        <v>110</v>
      </c>
      <c r="D66" s="15">
        <v>60</v>
      </c>
      <c r="E66" s="15"/>
      <c r="F66" s="15">
        <f>D66*E66</f>
        <v>0</v>
      </c>
      <c r="G66" s="15"/>
      <c r="H66" s="15">
        <f>D66*G66</f>
        <v>0</v>
      </c>
      <c r="I66" s="15">
        <f t="shared" si="6"/>
        <v>0</v>
      </c>
      <c r="J66" s="15">
        <f t="shared" si="6"/>
        <v>0</v>
      </c>
      <c r="K66" s="15">
        <v>0</v>
      </c>
      <c r="L66" s="15">
        <f>D66*K66</f>
        <v>0</v>
      </c>
      <c r="M66" s="3"/>
      <c r="N66" s="3"/>
    </row>
    <row r="67" spans="1:14" x14ac:dyDescent="0.25">
      <c r="A67" s="5" t="s">
        <v>11</v>
      </c>
      <c r="B67" s="27" t="s">
        <v>130</v>
      </c>
      <c r="C67" s="5" t="s">
        <v>11</v>
      </c>
      <c r="D67" s="17"/>
      <c r="E67" s="17"/>
      <c r="F67" s="17">
        <f>SUM(F60:F66)</f>
        <v>0</v>
      </c>
      <c r="G67" s="17"/>
      <c r="H67" s="17">
        <f>SUM(H60:H66)</f>
        <v>0</v>
      </c>
      <c r="I67" s="17"/>
      <c r="J67" s="17">
        <f>SUM(J60:J66)</f>
        <v>0</v>
      </c>
      <c r="K67" s="17"/>
      <c r="L67" s="17">
        <f>SUM(L60:L66)</f>
        <v>0</v>
      </c>
      <c r="M67" s="3"/>
      <c r="N67" s="3"/>
    </row>
    <row r="68" spans="1:14" x14ac:dyDescent="0.25">
      <c r="A68" s="4" t="s">
        <v>11</v>
      </c>
      <c r="B68" s="24" t="s">
        <v>131</v>
      </c>
      <c r="C68" s="4" t="s">
        <v>11</v>
      </c>
      <c r="D68" s="12"/>
      <c r="E68" s="12"/>
      <c r="F68" s="12">
        <f>SUM(F3:F58,F60:F66)</f>
        <v>0</v>
      </c>
      <c r="G68" s="12"/>
      <c r="H68" s="12">
        <f>SUM(H3:H58,H60:H66)</f>
        <v>0</v>
      </c>
      <c r="I68" s="12"/>
      <c r="J68" s="12">
        <f>SUM(J3:J58,J60:J66)</f>
        <v>0</v>
      </c>
      <c r="K68" s="12"/>
      <c r="L68" s="12">
        <f>SUM(L3:L58,L60:L66)</f>
        <v>0</v>
      </c>
      <c r="M68" s="3"/>
      <c r="N68" s="3"/>
    </row>
    <row r="69" spans="1:14" x14ac:dyDescent="0.25">
      <c r="A69" s="6" t="s">
        <v>11</v>
      </c>
      <c r="B69" s="26" t="s">
        <v>11</v>
      </c>
      <c r="C69" s="6" t="s">
        <v>11</v>
      </c>
      <c r="D69" s="15"/>
      <c r="E69" s="15"/>
      <c r="F69" s="15"/>
      <c r="G69" s="15"/>
      <c r="H69" s="15"/>
      <c r="I69" s="15">
        <f>E69+G69</f>
        <v>0</v>
      </c>
      <c r="J69" s="15">
        <f>F69+H69</f>
        <v>0</v>
      </c>
      <c r="K69" s="15"/>
      <c r="L69" s="15"/>
      <c r="M69" s="3"/>
      <c r="N69" s="3"/>
    </row>
    <row r="70" spans="1:14" x14ac:dyDescent="0.25">
      <c r="A70" s="4" t="s">
        <v>11</v>
      </c>
      <c r="B70" s="24" t="s">
        <v>132</v>
      </c>
      <c r="C70" s="4" t="s">
        <v>11</v>
      </c>
      <c r="D70" s="12"/>
      <c r="E70" s="12"/>
      <c r="F70" s="12"/>
      <c r="G70" s="12"/>
      <c r="H70" s="12"/>
      <c r="I70" s="12"/>
      <c r="J70" s="12"/>
      <c r="K70" s="12"/>
      <c r="L70" s="12"/>
      <c r="M70" s="3"/>
      <c r="N70" s="3"/>
    </row>
    <row r="71" spans="1:14" x14ac:dyDescent="0.25">
      <c r="A71" s="13" t="s">
        <v>11</v>
      </c>
      <c r="B71" s="25" t="s">
        <v>133</v>
      </c>
      <c r="C71" s="13" t="s">
        <v>11</v>
      </c>
      <c r="D71" s="14"/>
      <c r="E71" s="14"/>
      <c r="F71" s="14"/>
      <c r="G71" s="14"/>
      <c r="H71" s="14"/>
      <c r="I71" s="14">
        <f t="shared" ref="I71:I81" si="7">E71+G71</f>
        <v>0</v>
      </c>
      <c r="J71" s="14">
        <f t="shared" ref="J71:J81" si="8">F71+H71</f>
        <v>0</v>
      </c>
      <c r="K71" s="14"/>
      <c r="L71" s="14"/>
      <c r="M71" s="3"/>
      <c r="N71" s="3"/>
    </row>
    <row r="72" spans="1:14" x14ac:dyDescent="0.25">
      <c r="A72" s="13" t="s">
        <v>11</v>
      </c>
      <c r="B72" s="25" t="s">
        <v>134</v>
      </c>
      <c r="C72" s="13" t="s">
        <v>11</v>
      </c>
      <c r="D72" s="14"/>
      <c r="E72" s="14"/>
      <c r="F72" s="14"/>
      <c r="G72" s="14"/>
      <c r="H72" s="14"/>
      <c r="I72" s="14">
        <f t="shared" si="7"/>
        <v>0</v>
      </c>
      <c r="J72" s="14">
        <f t="shared" si="8"/>
        <v>0</v>
      </c>
      <c r="K72" s="14"/>
      <c r="L72" s="14"/>
      <c r="M72" s="3"/>
      <c r="N72" s="3"/>
    </row>
    <row r="73" spans="1:14" x14ac:dyDescent="0.25">
      <c r="A73" s="6" t="s">
        <v>135</v>
      </c>
      <c r="B73" s="26" t="s">
        <v>136</v>
      </c>
      <c r="C73" s="6" t="s">
        <v>60</v>
      </c>
      <c r="D73" s="15">
        <v>1</v>
      </c>
      <c r="E73" s="15"/>
      <c r="F73" s="15">
        <f>D73*E73</f>
        <v>0</v>
      </c>
      <c r="G73" s="15"/>
      <c r="H73" s="15">
        <f>D73*G73</f>
        <v>0</v>
      </c>
      <c r="I73" s="15">
        <f t="shared" si="7"/>
        <v>0</v>
      </c>
      <c r="J73" s="15">
        <f t="shared" si="8"/>
        <v>0</v>
      </c>
      <c r="K73" s="15">
        <v>0</v>
      </c>
      <c r="L73" s="15">
        <f>D73*K73</f>
        <v>0</v>
      </c>
      <c r="M73" s="3"/>
      <c r="N73" s="3"/>
    </row>
    <row r="74" spans="1:14" x14ac:dyDescent="0.25">
      <c r="A74" s="13" t="s">
        <v>11</v>
      </c>
      <c r="B74" s="25" t="s">
        <v>137</v>
      </c>
      <c r="C74" s="13" t="s">
        <v>11</v>
      </c>
      <c r="D74" s="14"/>
      <c r="E74" s="14"/>
      <c r="F74" s="14"/>
      <c r="G74" s="14"/>
      <c r="H74" s="14"/>
      <c r="I74" s="14">
        <f t="shared" si="7"/>
        <v>0</v>
      </c>
      <c r="J74" s="14">
        <f t="shared" si="8"/>
        <v>0</v>
      </c>
      <c r="K74" s="14"/>
      <c r="L74" s="14"/>
      <c r="M74" s="3"/>
      <c r="N74" s="3"/>
    </row>
    <row r="75" spans="1:14" x14ac:dyDescent="0.25">
      <c r="A75" s="6" t="s">
        <v>138</v>
      </c>
      <c r="B75" s="26" t="s">
        <v>139</v>
      </c>
      <c r="C75" s="6" t="s">
        <v>60</v>
      </c>
      <c r="D75" s="15">
        <v>1</v>
      </c>
      <c r="E75" s="15"/>
      <c r="F75" s="15">
        <f>D75*E75</f>
        <v>0</v>
      </c>
      <c r="G75" s="15"/>
      <c r="H75" s="15">
        <f>D75*G75</f>
        <v>0</v>
      </c>
      <c r="I75" s="15">
        <f t="shared" si="7"/>
        <v>0</v>
      </c>
      <c r="J75" s="15">
        <f t="shared" si="8"/>
        <v>0</v>
      </c>
      <c r="K75" s="15">
        <v>0</v>
      </c>
      <c r="L75" s="15">
        <f>D75*K75</f>
        <v>0</v>
      </c>
      <c r="M75" s="3"/>
      <c r="N75" s="3"/>
    </row>
    <row r="76" spans="1:14" x14ac:dyDescent="0.25">
      <c r="A76" s="6" t="s">
        <v>11</v>
      </c>
      <c r="B76" s="26" t="s">
        <v>140</v>
      </c>
      <c r="C76" s="6" t="s">
        <v>11</v>
      </c>
      <c r="D76" s="15"/>
      <c r="E76" s="15"/>
      <c r="F76" s="15"/>
      <c r="G76" s="15"/>
      <c r="H76" s="15"/>
      <c r="I76" s="15">
        <f t="shared" si="7"/>
        <v>0</v>
      </c>
      <c r="J76" s="15">
        <f t="shared" si="8"/>
        <v>0</v>
      </c>
      <c r="K76" s="15"/>
      <c r="L76" s="15"/>
      <c r="M76" s="3"/>
      <c r="N76" s="3"/>
    </row>
    <row r="77" spans="1:14" x14ac:dyDescent="0.25">
      <c r="A77" s="6" t="s">
        <v>11</v>
      </c>
      <c r="B77" s="26" t="s">
        <v>141</v>
      </c>
      <c r="C77" s="6" t="s">
        <v>81</v>
      </c>
      <c r="D77" s="15">
        <v>6</v>
      </c>
      <c r="E77" s="15"/>
      <c r="F77" s="15">
        <f>D77*E77</f>
        <v>0</v>
      </c>
      <c r="G77" s="15"/>
      <c r="H77" s="15">
        <f>D77*G77</f>
        <v>0</v>
      </c>
      <c r="I77" s="15">
        <f t="shared" si="7"/>
        <v>0</v>
      </c>
      <c r="J77" s="15">
        <f t="shared" si="8"/>
        <v>0</v>
      </c>
      <c r="K77" s="15">
        <v>0</v>
      </c>
      <c r="L77" s="15">
        <f>D77*K77</f>
        <v>0</v>
      </c>
      <c r="M77" s="3"/>
      <c r="N77" s="3"/>
    </row>
    <row r="78" spans="1:14" x14ac:dyDescent="0.25">
      <c r="A78" s="6" t="s">
        <v>11</v>
      </c>
      <c r="B78" s="26" t="s">
        <v>89</v>
      </c>
      <c r="C78" s="6" t="s">
        <v>60</v>
      </c>
      <c r="D78" s="15">
        <v>1</v>
      </c>
      <c r="E78" s="15"/>
      <c r="F78" s="15">
        <f>D78*E78</f>
        <v>0</v>
      </c>
      <c r="G78" s="15"/>
      <c r="H78" s="15">
        <f>D78*G78</f>
        <v>0</v>
      </c>
      <c r="I78" s="15">
        <f t="shared" si="7"/>
        <v>0</v>
      </c>
      <c r="J78" s="15">
        <f t="shared" si="8"/>
        <v>0</v>
      </c>
      <c r="K78" s="15">
        <v>0</v>
      </c>
      <c r="L78" s="15">
        <f>D78*K78</f>
        <v>0</v>
      </c>
      <c r="M78" s="3"/>
      <c r="N78" s="3"/>
    </row>
    <row r="79" spans="1:14" x14ac:dyDescent="0.25">
      <c r="A79" s="6" t="s">
        <v>11</v>
      </c>
      <c r="B79" s="26" t="s">
        <v>94</v>
      </c>
      <c r="C79" s="6" t="s">
        <v>60</v>
      </c>
      <c r="D79" s="15">
        <v>2</v>
      </c>
      <c r="E79" s="15"/>
      <c r="F79" s="15">
        <f>D79*E79</f>
        <v>0</v>
      </c>
      <c r="G79" s="15"/>
      <c r="H79" s="15">
        <f>D79*G79</f>
        <v>0</v>
      </c>
      <c r="I79" s="15">
        <f t="shared" si="7"/>
        <v>0</v>
      </c>
      <c r="J79" s="15">
        <f t="shared" si="8"/>
        <v>0</v>
      </c>
      <c r="K79" s="15">
        <v>0</v>
      </c>
      <c r="L79" s="15">
        <f>D79*K79</f>
        <v>0</v>
      </c>
      <c r="M79" s="3"/>
      <c r="N79" s="3"/>
    </row>
    <row r="80" spans="1:14" x14ac:dyDescent="0.25">
      <c r="A80" s="6" t="s">
        <v>11</v>
      </c>
      <c r="B80" s="26" t="s">
        <v>90</v>
      </c>
      <c r="C80" s="6" t="s">
        <v>60</v>
      </c>
      <c r="D80" s="15">
        <v>1</v>
      </c>
      <c r="E80" s="15"/>
      <c r="F80" s="15">
        <f>D80*E80</f>
        <v>0</v>
      </c>
      <c r="G80" s="15"/>
      <c r="H80" s="15">
        <f>D80*G80</f>
        <v>0</v>
      </c>
      <c r="I80" s="15">
        <f t="shared" si="7"/>
        <v>0</v>
      </c>
      <c r="J80" s="15">
        <f t="shared" si="8"/>
        <v>0</v>
      </c>
      <c r="K80" s="15">
        <v>0</v>
      </c>
      <c r="L80" s="15">
        <f>D80*K80</f>
        <v>0</v>
      </c>
      <c r="M80" s="3"/>
      <c r="N80" s="3"/>
    </row>
    <row r="81" spans="1:14" x14ac:dyDescent="0.25">
      <c r="A81" s="6" t="s">
        <v>11</v>
      </c>
      <c r="B81" s="26" t="s">
        <v>91</v>
      </c>
      <c r="C81" s="6" t="s">
        <v>60</v>
      </c>
      <c r="D81" s="15">
        <v>1</v>
      </c>
      <c r="E81" s="15"/>
      <c r="F81" s="15">
        <f>D81*E81</f>
        <v>0</v>
      </c>
      <c r="G81" s="15"/>
      <c r="H81" s="15">
        <f>D81*G81</f>
        <v>0</v>
      </c>
      <c r="I81" s="15">
        <f t="shared" si="7"/>
        <v>0</v>
      </c>
      <c r="J81" s="15">
        <f t="shared" si="8"/>
        <v>0</v>
      </c>
      <c r="K81" s="15">
        <v>0</v>
      </c>
      <c r="L81" s="15">
        <f>D81*K81</f>
        <v>0</v>
      </c>
      <c r="M81" s="3"/>
      <c r="N81" s="3"/>
    </row>
    <row r="82" spans="1:14" x14ac:dyDescent="0.25">
      <c r="A82" s="4" t="s">
        <v>11</v>
      </c>
      <c r="B82" s="24" t="s">
        <v>142</v>
      </c>
      <c r="C82" s="4" t="s">
        <v>11</v>
      </c>
      <c r="D82" s="12"/>
      <c r="E82" s="12"/>
      <c r="F82" s="12">
        <f>SUM(F71:F81)</f>
        <v>0</v>
      </c>
      <c r="G82" s="12"/>
      <c r="H82" s="12">
        <f>SUM(H71:H81)</f>
        <v>0</v>
      </c>
      <c r="I82" s="12"/>
      <c r="J82" s="12">
        <f>SUM(J71:J81)</f>
        <v>0</v>
      </c>
      <c r="K82" s="12"/>
      <c r="L82" s="12">
        <f>SUM(L71:L81)</f>
        <v>0</v>
      </c>
      <c r="M82" s="3"/>
      <c r="N82" s="3"/>
    </row>
    <row r="83" spans="1:14" x14ac:dyDescent="0.25">
      <c r="A83" s="6" t="s">
        <v>11</v>
      </c>
      <c r="B83" s="26" t="s">
        <v>11</v>
      </c>
      <c r="C83" s="6" t="s">
        <v>11</v>
      </c>
      <c r="D83" s="18"/>
      <c r="E83" s="18"/>
      <c r="F83" s="18"/>
      <c r="G83" s="18"/>
      <c r="H83" s="18"/>
      <c r="I83" s="18">
        <f>E83+G83</f>
        <v>0</v>
      </c>
      <c r="J83" s="18">
        <f>F83+H83</f>
        <v>0</v>
      </c>
      <c r="K83" s="18"/>
      <c r="L83" s="18"/>
      <c r="M83" s="3"/>
      <c r="N83" s="3"/>
    </row>
    <row r="84" spans="1:14" x14ac:dyDescent="0.25">
      <c r="A84" s="4" t="s">
        <v>11</v>
      </c>
      <c r="B84" s="24" t="s">
        <v>143</v>
      </c>
      <c r="C84" s="4" t="s">
        <v>11</v>
      </c>
      <c r="D84" s="12"/>
      <c r="E84" s="12"/>
      <c r="F84" s="12"/>
      <c r="G84" s="12"/>
      <c r="H84" s="12"/>
      <c r="I84" s="12"/>
      <c r="J84" s="12"/>
      <c r="K84" s="12"/>
      <c r="L84" s="12"/>
      <c r="M84" s="3"/>
      <c r="N84" s="3"/>
    </row>
    <row r="85" spans="1:14" ht="26.25" x14ac:dyDescent="0.25">
      <c r="A85" s="13" t="s">
        <v>11</v>
      </c>
      <c r="B85" s="25" t="s">
        <v>144</v>
      </c>
      <c r="C85" s="13" t="s">
        <v>11</v>
      </c>
      <c r="D85" s="14"/>
      <c r="E85" s="14"/>
      <c r="F85" s="14"/>
      <c r="G85" s="14"/>
      <c r="H85" s="14"/>
      <c r="I85" s="14"/>
      <c r="J85" s="14"/>
      <c r="K85" s="14"/>
      <c r="L85" s="14"/>
      <c r="M85" s="3"/>
      <c r="N85" s="3"/>
    </row>
    <row r="86" spans="1:14" x14ac:dyDescent="0.25">
      <c r="A86" s="6" t="s">
        <v>11</v>
      </c>
      <c r="B86" s="26" t="s">
        <v>145</v>
      </c>
      <c r="C86" s="6" t="s">
        <v>146</v>
      </c>
      <c r="D86" s="15">
        <v>20</v>
      </c>
      <c r="E86" s="15"/>
      <c r="F86" s="15">
        <f>D86*E86</f>
        <v>0</v>
      </c>
      <c r="G86" s="15"/>
      <c r="H86" s="15">
        <f>D86*G86</f>
        <v>0</v>
      </c>
      <c r="I86" s="15">
        <f>E86+G86</f>
        <v>0</v>
      </c>
      <c r="J86" s="15">
        <f>F86+H86</f>
        <v>0</v>
      </c>
      <c r="K86" s="15">
        <v>0</v>
      </c>
      <c r="L86" s="15">
        <f>D86*K86</f>
        <v>0</v>
      </c>
      <c r="M86" s="3"/>
      <c r="N86" s="3"/>
    </row>
    <row r="87" spans="1:14" x14ac:dyDescent="0.25">
      <c r="A87" s="6" t="s">
        <v>11</v>
      </c>
      <c r="B87" s="26" t="s">
        <v>147</v>
      </c>
      <c r="C87" s="6" t="s">
        <v>146</v>
      </c>
      <c r="D87" s="15">
        <v>1</v>
      </c>
      <c r="E87" s="15"/>
      <c r="F87" s="15">
        <f>D87*E87</f>
        <v>0</v>
      </c>
      <c r="G87" s="15"/>
      <c r="H87" s="15">
        <f>D87*G87</f>
        <v>0</v>
      </c>
      <c r="I87" s="15">
        <f>E87+G87</f>
        <v>0</v>
      </c>
      <c r="J87" s="15">
        <f>F87+H87</f>
        <v>0</v>
      </c>
      <c r="K87" s="15">
        <v>0</v>
      </c>
      <c r="L87" s="15">
        <f>D87*K87</f>
        <v>0</v>
      </c>
      <c r="M87" s="3"/>
      <c r="N87" s="3"/>
    </row>
    <row r="88" spans="1:14" x14ac:dyDescent="0.25">
      <c r="A88" s="4" t="s">
        <v>11</v>
      </c>
      <c r="B88" s="24" t="s">
        <v>148</v>
      </c>
      <c r="C88" s="4" t="s">
        <v>11</v>
      </c>
      <c r="D88" s="12"/>
      <c r="E88" s="12"/>
      <c r="F88" s="12">
        <f>SUM(F85:F87)</f>
        <v>0</v>
      </c>
      <c r="G88" s="12"/>
      <c r="H88" s="12">
        <f>SUM(H85:H87)</f>
        <v>0</v>
      </c>
      <c r="I88" s="12"/>
      <c r="J88" s="12">
        <f>SUM(J85:J87)</f>
        <v>0</v>
      </c>
      <c r="K88" s="12"/>
      <c r="L88" s="12">
        <f>SUM(L85:L87)</f>
        <v>0</v>
      </c>
      <c r="M88" s="3"/>
      <c r="N88" s="3"/>
    </row>
    <row r="89" spans="1:14" x14ac:dyDescent="0.25">
      <c r="A89" s="6" t="s">
        <v>11</v>
      </c>
      <c r="B89" s="26" t="s">
        <v>11</v>
      </c>
      <c r="C89" s="6" t="s">
        <v>11</v>
      </c>
      <c r="D89" s="15"/>
      <c r="E89" s="15"/>
      <c r="F89" s="15"/>
      <c r="G89" s="15"/>
      <c r="H89" s="15"/>
      <c r="I89" s="15">
        <f>E89+G89</f>
        <v>0</v>
      </c>
      <c r="J89" s="15">
        <f>F89+H89</f>
        <v>0</v>
      </c>
      <c r="K89" s="15"/>
      <c r="L89" s="15"/>
      <c r="M89" s="3"/>
      <c r="N89" s="3"/>
    </row>
    <row r="90" spans="1:14" x14ac:dyDescent="0.25">
      <c r="A90" s="4" t="s">
        <v>11</v>
      </c>
      <c r="B90" s="24" t="s">
        <v>149</v>
      </c>
      <c r="C90" s="4" t="s">
        <v>11</v>
      </c>
      <c r="D90" s="12"/>
      <c r="E90" s="12"/>
      <c r="F90" s="12"/>
      <c r="G90" s="12"/>
      <c r="H90" s="12"/>
      <c r="I90" s="12"/>
      <c r="J90" s="12"/>
      <c r="K90" s="12"/>
      <c r="L90" s="12"/>
      <c r="M90" s="3"/>
      <c r="N90" s="3"/>
    </row>
    <row r="91" spans="1:14" x14ac:dyDescent="0.25">
      <c r="A91" s="13" t="s">
        <v>11</v>
      </c>
      <c r="B91" s="25" t="s">
        <v>150</v>
      </c>
      <c r="C91" s="13" t="s">
        <v>11</v>
      </c>
      <c r="D91" s="14"/>
      <c r="E91" s="14"/>
      <c r="F91" s="14"/>
      <c r="G91" s="14"/>
      <c r="H91" s="14"/>
      <c r="I91" s="14"/>
      <c r="J91" s="14"/>
      <c r="K91" s="14"/>
      <c r="L91" s="14"/>
      <c r="M91" s="3"/>
      <c r="N91" s="3"/>
    </row>
    <row r="92" spans="1:14" x14ac:dyDescent="0.25">
      <c r="A92" s="13" t="s">
        <v>11</v>
      </c>
      <c r="B92" s="25" t="s">
        <v>151</v>
      </c>
      <c r="C92" s="13" t="s">
        <v>11</v>
      </c>
      <c r="D92" s="14"/>
      <c r="E92" s="14"/>
      <c r="F92" s="14"/>
      <c r="G92" s="14"/>
      <c r="H92" s="14"/>
      <c r="I92" s="14"/>
      <c r="J92" s="14"/>
      <c r="K92" s="14"/>
      <c r="L92" s="14"/>
      <c r="M92" s="3"/>
      <c r="N92" s="3"/>
    </row>
    <row r="93" spans="1:14" x14ac:dyDescent="0.25">
      <c r="A93" s="13" t="s">
        <v>11</v>
      </c>
      <c r="B93" s="25" t="s">
        <v>152</v>
      </c>
      <c r="C93" s="13" t="s">
        <v>11</v>
      </c>
      <c r="D93" s="14"/>
      <c r="E93" s="14"/>
      <c r="F93" s="14"/>
      <c r="G93" s="14"/>
      <c r="H93" s="14"/>
      <c r="I93" s="14"/>
      <c r="J93" s="14"/>
      <c r="K93" s="14"/>
      <c r="L93" s="14"/>
      <c r="M93" s="3"/>
      <c r="N93" s="3"/>
    </row>
    <row r="94" spans="1:14" x14ac:dyDescent="0.25">
      <c r="A94" s="6" t="s">
        <v>11</v>
      </c>
      <c r="B94" s="26" t="s">
        <v>153</v>
      </c>
      <c r="C94" s="6" t="s">
        <v>154</v>
      </c>
      <c r="D94" s="15">
        <v>100</v>
      </c>
      <c r="E94" s="15"/>
      <c r="F94" s="15">
        <f>D94*E94</f>
        <v>0</v>
      </c>
      <c r="G94" s="15"/>
      <c r="H94" s="15">
        <f>D94*G94</f>
        <v>0</v>
      </c>
      <c r="I94" s="15">
        <f t="shared" ref="I94:J96" si="9">E94+G94</f>
        <v>0</v>
      </c>
      <c r="J94" s="15">
        <f t="shared" si="9"/>
        <v>0</v>
      </c>
      <c r="K94" s="15">
        <v>0</v>
      </c>
      <c r="L94" s="15">
        <f>D94*K94</f>
        <v>0</v>
      </c>
      <c r="M94" s="3"/>
      <c r="N94" s="3"/>
    </row>
    <row r="95" spans="1:14" x14ac:dyDescent="0.25">
      <c r="A95" s="6" t="s">
        <v>11</v>
      </c>
      <c r="B95" s="26" t="s">
        <v>155</v>
      </c>
      <c r="C95" s="6" t="s">
        <v>154</v>
      </c>
      <c r="D95" s="15">
        <v>24</v>
      </c>
      <c r="E95" s="15"/>
      <c r="F95" s="15">
        <f>D95*E95</f>
        <v>0</v>
      </c>
      <c r="G95" s="15"/>
      <c r="H95" s="15">
        <f>D95*G95</f>
        <v>0</v>
      </c>
      <c r="I95" s="15">
        <f t="shared" si="9"/>
        <v>0</v>
      </c>
      <c r="J95" s="15">
        <f t="shared" si="9"/>
        <v>0</v>
      </c>
      <c r="K95" s="15">
        <v>0</v>
      </c>
      <c r="L95" s="15">
        <f>D95*K95</f>
        <v>0</v>
      </c>
      <c r="M95" s="3"/>
      <c r="N95" s="3"/>
    </row>
    <row r="96" spans="1:14" x14ac:dyDescent="0.25">
      <c r="A96" s="6" t="s">
        <v>11</v>
      </c>
      <c r="B96" s="26" t="s">
        <v>156</v>
      </c>
      <c r="C96" s="6" t="s">
        <v>154</v>
      </c>
      <c r="D96" s="15">
        <v>8</v>
      </c>
      <c r="E96" s="15"/>
      <c r="F96" s="15">
        <f>D96*E96</f>
        <v>0</v>
      </c>
      <c r="G96" s="15"/>
      <c r="H96" s="15">
        <f>D96*G96</f>
        <v>0</v>
      </c>
      <c r="I96" s="15">
        <f t="shared" si="9"/>
        <v>0</v>
      </c>
      <c r="J96" s="15">
        <f t="shared" si="9"/>
        <v>0</v>
      </c>
      <c r="K96" s="15">
        <v>0</v>
      </c>
      <c r="L96" s="15">
        <f>D96*K96</f>
        <v>0</v>
      </c>
      <c r="M96" s="3"/>
      <c r="N96" s="3"/>
    </row>
    <row r="97" spans="1:14" x14ac:dyDescent="0.25">
      <c r="A97" s="4" t="s">
        <v>11</v>
      </c>
      <c r="B97" s="24" t="s">
        <v>157</v>
      </c>
      <c r="C97" s="4" t="s">
        <v>11</v>
      </c>
      <c r="D97" s="12"/>
      <c r="E97" s="12"/>
      <c r="F97" s="12">
        <f>SUM(F91:F96)</f>
        <v>0</v>
      </c>
      <c r="G97" s="12"/>
      <c r="H97" s="12">
        <f>SUM(H91:H96)</f>
        <v>0</v>
      </c>
      <c r="I97" s="12"/>
      <c r="J97" s="12">
        <f>SUM(J91:J96)</f>
        <v>0</v>
      </c>
      <c r="K97" s="12"/>
      <c r="L97" s="12">
        <f>SUM(L91:L96)</f>
        <v>0</v>
      </c>
      <c r="M97" s="3"/>
      <c r="N97" s="3"/>
    </row>
    <row r="98" spans="1:14" x14ac:dyDescent="0.25">
      <c r="A98" s="6" t="s">
        <v>11</v>
      </c>
      <c r="B98" s="26" t="s">
        <v>11</v>
      </c>
      <c r="C98" s="6" t="s">
        <v>11</v>
      </c>
      <c r="D98" s="15"/>
      <c r="E98" s="15"/>
      <c r="F98" s="15"/>
      <c r="G98" s="15"/>
      <c r="H98" s="15"/>
      <c r="I98" s="15">
        <f>E98+G98</f>
        <v>0</v>
      </c>
      <c r="J98" s="15">
        <f>F98+H98</f>
        <v>0</v>
      </c>
      <c r="K98" s="15"/>
      <c r="L98" s="15"/>
      <c r="M98" s="3"/>
      <c r="N98" s="3"/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RowHeight="15" x14ac:dyDescent="0.25"/>
  <cols>
    <col min="1" max="1" width="20.5703125" style="1" bestFit="1" customWidth="1"/>
    <col min="2" max="2" width="98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11</v>
      </c>
      <c r="C12" s="3"/>
    </row>
    <row r="13" spans="1:3" x14ac:dyDescent="0.25">
      <c r="A13" s="2" t="s">
        <v>20</v>
      </c>
      <c r="B13" s="5" t="s">
        <v>21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25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32</v>
      </c>
      <c r="C20" s="3"/>
    </row>
    <row r="21" spans="1:3" x14ac:dyDescent="0.25">
      <c r="A21" s="2" t="s">
        <v>33</v>
      </c>
      <c r="B21" s="7" t="s">
        <v>32</v>
      </c>
      <c r="C21" s="3"/>
    </row>
    <row r="22" spans="1:3" x14ac:dyDescent="0.25">
      <c r="A22" s="2" t="s">
        <v>34</v>
      </c>
      <c r="B22" s="7" t="s">
        <v>32</v>
      </c>
      <c r="C22" s="3"/>
    </row>
    <row r="23" spans="1:3" x14ac:dyDescent="0.25">
      <c r="A23" s="2" t="s">
        <v>35</v>
      </c>
      <c r="B23" s="7" t="s">
        <v>32</v>
      </c>
      <c r="C23" s="3"/>
    </row>
    <row r="24" spans="1:3" x14ac:dyDescent="0.25">
      <c r="A24" s="2" t="s">
        <v>36</v>
      </c>
      <c r="B24" s="7" t="s">
        <v>37</v>
      </c>
      <c r="C24" s="3"/>
    </row>
    <row r="25" spans="1:3" x14ac:dyDescent="0.25">
      <c r="A25" s="2" t="s">
        <v>38</v>
      </c>
      <c r="B25" s="7" t="s">
        <v>32</v>
      </c>
      <c r="C25" s="3"/>
    </row>
    <row r="26" spans="1:3" x14ac:dyDescent="0.25">
      <c r="A26" s="2" t="s">
        <v>39</v>
      </c>
      <c r="B26" s="7" t="s">
        <v>32</v>
      </c>
      <c r="C26" s="3"/>
    </row>
    <row r="27" spans="1:3" x14ac:dyDescent="0.25">
      <c r="A27" s="2" t="s">
        <v>40</v>
      </c>
      <c r="B27" s="7" t="s">
        <v>32</v>
      </c>
      <c r="C27" s="3"/>
    </row>
    <row r="28" spans="1:3" x14ac:dyDescent="0.25">
      <c r="A28" s="2" t="s">
        <v>41</v>
      </c>
      <c r="B28" s="7" t="s">
        <v>32</v>
      </c>
      <c r="C28" s="3"/>
    </row>
    <row r="29" spans="1:3" ht="36.75" x14ac:dyDescent="0.25">
      <c r="A29" s="8" t="s">
        <v>42</v>
      </c>
      <c r="B29" s="7" t="s">
        <v>43</v>
      </c>
      <c r="C29" s="3"/>
    </row>
    <row r="30" spans="1:3" x14ac:dyDescent="0.25">
      <c r="A30" s="2" t="s">
        <v>11</v>
      </c>
      <c r="B30" s="6" t="s">
        <v>11</v>
      </c>
      <c r="C30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Uživatel systému Windows</cp:lastModifiedBy>
  <dcterms:created xsi:type="dcterms:W3CDTF">2020-04-07T08:11:59Z</dcterms:created>
  <dcterms:modified xsi:type="dcterms:W3CDTF">2020-05-13T04:49:01Z</dcterms:modified>
</cp:coreProperties>
</file>